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EHIRA\Desktop\"/>
    </mc:Choice>
  </mc:AlternateContent>
  <xr:revisionPtr revIDLastSave="0" documentId="8_{7A6C84D4-E39F-4679-833B-DBE6BEC2FCAF}" xr6:coauthVersionLast="47" xr6:coauthVersionMax="47" xr10:uidLastSave="{00000000-0000-0000-0000-000000000000}"/>
  <workbookProtection workbookAlgorithmName="SHA-512" workbookHashValue="0ZoopRxzI9Vw1rYb2jSnMMIpp3gfgiGGleDI7spPpNIzD+Bk6q3QlsxNUhQcMMouAakisqRDocys/5fC7buKPw==" workbookSaltValue="8Ja7S3VKMj7/v7RTEXgKOA==" workbookSpinCount="100000" lockStructure="1"/>
  <bookViews>
    <workbookView xWindow="-120" yWindow="-120" windowWidth="29040" windowHeight="15720" tabRatio="828" xr2:uid="{368ACA75-871F-4097-9F09-AB1C6AD256D6}"/>
  </bookViews>
  <sheets>
    <sheet name="加入依頼書" sheetId="7" r:id="rId1"/>
    <sheet name="保険料表（10月1日以降）" sheetId="5" state="hidden" r:id="rId2"/>
    <sheet name="保険料表（9月30日まで）" sheetId="6" state="hidden" r:id="rId3"/>
    <sheet name="出国日(保険開始希望日)通知書" sheetId="9" r:id="rId4"/>
    <sheet name="職業職務一覧" sheetId="4" state="hidden" r:id="rId5"/>
    <sheet name="印刷範囲を拡大する方法" sheetId="12" r:id="rId6"/>
  </sheets>
  <definedNames>
    <definedName name="new保険料">'保険料表（10月1日以降）'!$B$7:$AA$10</definedName>
    <definedName name="old保険料">'保険料表（9月30日まで）'!$B$7:$AA$10</definedName>
    <definedName name="_xlnm.Print_Area" localSheetId="0">加入依頼書!$A$1:$W$43</definedName>
    <definedName name="_xlnm.Print_Area" localSheetId="3">'出国日(保険開始希望日)通知書'!$A$1:$W$43</definedName>
    <definedName name="_xlnm.Print_Titles" localSheetId="0">加入依頼書!$22:$23</definedName>
    <definedName name="_xlnm.Print_Titles" localSheetId="3">'出国日(保険開始希望日)通知書'!$1:$23</definedName>
    <definedName name="欠格あり">'出国日(保険開始希望日)通知書'!$Y$4</definedName>
    <definedName name="結果1">加入依頼書!$U$4</definedName>
    <definedName name="結果2">'出国日(保険開始希望日)通知書'!$U$4</definedName>
    <definedName name="入国状況">加入依頼書!$F$16</definedName>
    <definedName name="入国予定日">加入依頼書!$B$15</definedName>
    <definedName name="入国予定日2">'出国日(保険開始希望日)通知書'!$B$15</definedName>
    <definedName name="保険料マスタ" localSheetId="5">#REF!</definedName>
    <definedName name="保険料マスタ">#REF!</definedName>
    <definedName name="未入力件数">加入依頼書!$Y$5</definedName>
    <definedName name="未入力件数2">加入依頼書!$Y$6</definedName>
    <definedName name="未入力件数3">'出国日(保険開始希望日)通知書'!$Y$5</definedName>
    <definedName name="未入力件数4">'出国日(保険開始希望日)通知書'!$Y$6</definedName>
    <definedName name="未入力件数5">加入依頼書!$Y$7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 i="9" l="1"/>
  <c r="Y5" i="7"/>
  <c r="T6" i="7" s="1"/>
  <c r="AA24" i="7"/>
  <c r="T8" i="9"/>
  <c r="T7" i="9"/>
  <c r="Y4" i="9" l="1"/>
  <c r="Y74" i="7"/>
  <c r="Y26" i="7"/>
  <c r="Y24" i="7"/>
  <c r="Y422" i="7"/>
  <c r="Y420" i="7"/>
  <c r="Y418" i="7"/>
  <c r="Y416" i="7"/>
  <c r="Y414" i="7"/>
  <c r="Y412" i="7"/>
  <c r="Y410" i="7"/>
  <c r="Y408" i="7"/>
  <c r="Y406" i="7"/>
  <c r="Y404" i="7"/>
  <c r="Y402" i="7"/>
  <c r="Y400" i="7"/>
  <c r="Y398" i="7"/>
  <c r="Y396" i="7"/>
  <c r="Y394" i="7"/>
  <c r="Y392" i="7"/>
  <c r="Y390" i="7"/>
  <c r="Y388" i="7"/>
  <c r="Y386" i="7"/>
  <c r="Y384" i="7"/>
  <c r="Y382" i="7"/>
  <c r="Y380" i="7"/>
  <c r="Y378" i="7"/>
  <c r="Y376" i="7"/>
  <c r="Y374" i="7"/>
  <c r="Y372" i="7"/>
  <c r="Y370" i="7"/>
  <c r="Y368" i="7"/>
  <c r="Y366" i="7"/>
  <c r="Y364" i="7"/>
  <c r="Y362" i="7"/>
  <c r="Y360" i="7"/>
  <c r="Y358" i="7"/>
  <c r="Y356" i="7"/>
  <c r="Y354" i="7"/>
  <c r="Y352" i="7"/>
  <c r="Y350" i="7"/>
  <c r="Y348" i="7"/>
  <c r="Y346" i="7"/>
  <c r="Y344" i="7"/>
  <c r="Y342" i="7"/>
  <c r="Y340" i="7"/>
  <c r="Y338" i="7"/>
  <c r="Y336" i="7"/>
  <c r="Y334" i="7"/>
  <c r="Y332" i="7"/>
  <c r="Y330" i="7"/>
  <c r="Y328" i="7"/>
  <c r="Y326" i="7"/>
  <c r="Y324" i="7"/>
  <c r="Y322" i="7"/>
  <c r="Y320" i="7"/>
  <c r="Y318" i="7"/>
  <c r="Y316" i="7"/>
  <c r="Y314" i="7"/>
  <c r="Y312" i="7"/>
  <c r="Y310" i="7"/>
  <c r="Y308" i="7"/>
  <c r="Y306" i="7"/>
  <c r="Y304" i="7"/>
  <c r="Y302" i="7"/>
  <c r="Y300" i="7"/>
  <c r="Y298" i="7"/>
  <c r="Y296" i="7"/>
  <c r="Y294" i="7"/>
  <c r="Y292" i="7"/>
  <c r="Y290" i="7"/>
  <c r="Y288" i="7"/>
  <c r="Y286" i="7"/>
  <c r="Y284" i="7"/>
  <c r="Y282" i="7"/>
  <c r="Y280" i="7"/>
  <c r="Y278" i="7"/>
  <c r="Y276" i="7"/>
  <c r="Y274" i="7"/>
  <c r="Y272" i="7"/>
  <c r="Y270" i="7"/>
  <c r="Y268" i="7"/>
  <c r="Y266" i="7"/>
  <c r="Y264" i="7"/>
  <c r="Y262" i="7"/>
  <c r="Y260" i="7"/>
  <c r="Y258" i="7"/>
  <c r="Y256" i="7"/>
  <c r="Y254" i="7"/>
  <c r="Y252" i="7"/>
  <c r="Y250" i="7"/>
  <c r="Y248" i="7"/>
  <c r="Y246" i="7"/>
  <c r="Y244" i="7"/>
  <c r="Y242" i="7"/>
  <c r="Y240" i="7"/>
  <c r="Y238" i="7"/>
  <c r="Y236" i="7"/>
  <c r="Y234" i="7"/>
  <c r="Y232" i="7"/>
  <c r="Y230" i="7"/>
  <c r="Y228" i="7"/>
  <c r="Y226" i="7"/>
  <c r="Y224" i="7"/>
  <c r="Y222" i="7"/>
  <c r="Y220" i="7"/>
  <c r="Y218" i="7"/>
  <c r="Y216" i="7"/>
  <c r="Y214" i="7"/>
  <c r="Y212" i="7"/>
  <c r="Y210" i="7"/>
  <c r="Y208" i="7"/>
  <c r="Y206" i="7"/>
  <c r="Y204" i="7"/>
  <c r="Y202" i="7"/>
  <c r="Y200" i="7"/>
  <c r="Y198" i="7"/>
  <c r="Y196" i="7"/>
  <c r="Y194" i="7"/>
  <c r="Y192" i="7"/>
  <c r="Y190" i="7"/>
  <c r="Y188" i="7"/>
  <c r="Y186" i="7"/>
  <c r="Y184" i="7"/>
  <c r="Y182" i="7"/>
  <c r="Y180" i="7"/>
  <c r="Y178" i="7"/>
  <c r="Y176" i="7"/>
  <c r="Y174" i="7"/>
  <c r="Y172" i="7"/>
  <c r="Y170" i="7"/>
  <c r="Y168" i="7"/>
  <c r="Y166" i="7"/>
  <c r="Y164" i="7"/>
  <c r="Y162" i="7"/>
  <c r="Y160" i="7"/>
  <c r="Y158" i="7"/>
  <c r="Y156" i="7"/>
  <c r="Y154" i="7"/>
  <c r="Y152" i="7"/>
  <c r="Y150" i="7"/>
  <c r="Y148" i="7"/>
  <c r="Y146" i="7"/>
  <c r="Y144" i="7"/>
  <c r="Y142" i="7"/>
  <c r="Y140" i="7"/>
  <c r="Y138" i="7"/>
  <c r="Y136" i="7"/>
  <c r="Y134" i="7"/>
  <c r="Y132" i="7"/>
  <c r="Y130" i="7"/>
  <c r="Y128" i="7"/>
  <c r="Y126" i="7"/>
  <c r="Y124" i="7"/>
  <c r="Y122" i="7"/>
  <c r="Y120" i="7"/>
  <c r="Y118" i="7"/>
  <c r="Y116" i="7"/>
  <c r="Y114" i="7"/>
  <c r="Y112" i="7"/>
  <c r="Y110" i="7"/>
  <c r="Y108" i="7"/>
  <c r="Y106" i="7"/>
  <c r="Y104" i="7"/>
  <c r="Y102" i="7"/>
  <c r="Y100" i="7"/>
  <c r="Y98" i="7"/>
  <c r="Y96" i="7"/>
  <c r="Y94" i="7"/>
  <c r="Y92" i="7"/>
  <c r="Y90" i="7"/>
  <c r="Y88" i="7"/>
  <c r="Y86" i="7"/>
  <c r="Y84" i="7"/>
  <c r="Y82" i="7"/>
  <c r="Y80" i="7"/>
  <c r="Y78" i="7"/>
  <c r="Y76" i="7"/>
  <c r="Y72" i="7"/>
  <c r="Y70" i="7"/>
  <c r="Y68" i="7"/>
  <c r="Y66" i="7"/>
  <c r="Y64" i="7"/>
  <c r="Y62" i="7"/>
  <c r="Y60" i="7"/>
  <c r="Y58" i="7"/>
  <c r="Y56" i="7"/>
  <c r="Y54" i="7"/>
  <c r="Y52" i="7"/>
  <c r="Y50" i="7"/>
  <c r="Y48" i="7"/>
  <c r="Y46" i="7"/>
  <c r="Y44" i="7"/>
  <c r="Y42" i="7"/>
  <c r="Y40" i="7"/>
  <c r="Y38" i="7"/>
  <c r="Y36" i="7"/>
  <c r="Y34" i="7"/>
  <c r="Y32" i="7"/>
  <c r="Y30" i="7"/>
  <c r="Y28" i="7"/>
  <c r="Y7" i="7"/>
  <c r="F16" i="9"/>
  <c r="Q420" i="9"/>
  <c r="AD420" i="9" s="1"/>
  <c r="Q418" i="9"/>
  <c r="AD418" i="9" s="1"/>
  <c r="Q416" i="9"/>
  <c r="AD416" i="9" s="1"/>
  <c r="Q414" i="9"/>
  <c r="AD414" i="9" s="1"/>
  <c r="Q412" i="9"/>
  <c r="AD412" i="9" s="1"/>
  <c r="Q410" i="9"/>
  <c r="AD410" i="9" s="1"/>
  <c r="Q408" i="9"/>
  <c r="AD408" i="9" s="1"/>
  <c r="Q406" i="9"/>
  <c r="AD406" i="9" s="1"/>
  <c r="Q404" i="9"/>
  <c r="AD404" i="9" s="1"/>
  <c r="Q402" i="9"/>
  <c r="AD402" i="9" s="1"/>
  <c r="Q400" i="9"/>
  <c r="AD400" i="9" s="1"/>
  <c r="Q398" i="9"/>
  <c r="AD398" i="9" s="1"/>
  <c r="Q396" i="9"/>
  <c r="AD396" i="9" s="1"/>
  <c r="Q394" i="9"/>
  <c r="AD394" i="9" s="1"/>
  <c r="Q392" i="9"/>
  <c r="AD392" i="9" s="1"/>
  <c r="Q390" i="9"/>
  <c r="AD390" i="9" s="1"/>
  <c r="Q388" i="9"/>
  <c r="AD388" i="9" s="1"/>
  <c r="Q386" i="9"/>
  <c r="AD386" i="9" s="1"/>
  <c r="Q384" i="9"/>
  <c r="AD384" i="9" s="1"/>
  <c r="Q382" i="9"/>
  <c r="AD382" i="9" s="1"/>
  <c r="Q380" i="9"/>
  <c r="AD380" i="9" s="1"/>
  <c r="Q378" i="9"/>
  <c r="AD378" i="9" s="1"/>
  <c r="Q376" i="9"/>
  <c r="AD376" i="9" s="1"/>
  <c r="Q374" i="9"/>
  <c r="AD374" i="9" s="1"/>
  <c r="Q372" i="9"/>
  <c r="AD372" i="9" s="1"/>
  <c r="Q370" i="9"/>
  <c r="AD370" i="9" s="1"/>
  <c r="Q368" i="9"/>
  <c r="AD368" i="9" s="1"/>
  <c r="AB367" i="9" s="1"/>
  <c r="Q366" i="9"/>
  <c r="AD366" i="9" s="1"/>
  <c r="Q364" i="9"/>
  <c r="AD364" i="9" s="1"/>
  <c r="Q362" i="9"/>
  <c r="AD362" i="9" s="1"/>
  <c r="Q360" i="9"/>
  <c r="AD360" i="9" s="1"/>
  <c r="Q358" i="9"/>
  <c r="AD358" i="9" s="1"/>
  <c r="Q356" i="9"/>
  <c r="AD356" i="9" s="1"/>
  <c r="Q354" i="9"/>
  <c r="AD354" i="9" s="1"/>
  <c r="Q352" i="9"/>
  <c r="AD352" i="9" s="1"/>
  <c r="Q350" i="9"/>
  <c r="AD350" i="9" s="1"/>
  <c r="Q348" i="9"/>
  <c r="AD348" i="9" s="1"/>
  <c r="Q306" i="9"/>
  <c r="AD306" i="9" s="1"/>
  <c r="Q300" i="9"/>
  <c r="AD300" i="9" s="1"/>
  <c r="Q236" i="9"/>
  <c r="AD236" i="9" s="1"/>
  <c r="Q174" i="9"/>
  <c r="AD174" i="9" s="1"/>
  <c r="Q124" i="9"/>
  <c r="AD124" i="9" s="1"/>
  <c r="Q62" i="9"/>
  <c r="AD62" i="9" s="1"/>
  <c r="B15" i="9"/>
  <c r="Y420" i="9"/>
  <c r="Y418" i="9"/>
  <c r="Y416" i="9"/>
  <c r="Y414" i="9"/>
  <c r="Y412" i="9"/>
  <c r="Y410" i="9"/>
  <c r="Y408" i="9"/>
  <c r="Y406" i="9"/>
  <c r="Y404" i="9"/>
  <c r="Y402" i="9"/>
  <c r="Y400" i="9"/>
  <c r="Y398" i="9"/>
  <c r="Y396" i="9"/>
  <c r="Y394" i="9"/>
  <c r="Y392" i="9"/>
  <c r="Y390" i="9"/>
  <c r="Y388" i="9"/>
  <c r="Y386" i="9"/>
  <c r="Y384" i="9"/>
  <c r="Y382" i="9"/>
  <c r="Y380" i="9"/>
  <c r="Y378" i="9"/>
  <c r="Y376" i="9"/>
  <c r="Y374" i="9"/>
  <c r="Y372" i="9"/>
  <c r="Y370" i="9"/>
  <c r="Y368" i="9"/>
  <c r="Y366" i="9"/>
  <c r="Y364" i="9"/>
  <c r="Y362" i="9"/>
  <c r="Y360" i="9"/>
  <c r="Y358" i="9"/>
  <c r="Y356" i="9"/>
  <c r="Y354" i="9"/>
  <c r="Y352" i="9"/>
  <c r="Y318" i="9"/>
  <c r="Y254" i="9"/>
  <c r="Y252" i="9"/>
  <c r="Y204" i="9"/>
  <c r="Y142" i="9"/>
  <c r="Y140" i="9"/>
  <c r="Y92" i="9"/>
  <c r="Y78" i="9"/>
  <c r="AD423" i="9"/>
  <c r="AC423" i="9"/>
  <c r="X423" i="9"/>
  <c r="H423" i="9"/>
  <c r="AC422" i="9"/>
  <c r="X422" i="9"/>
  <c r="O422" i="9"/>
  <c r="H422" i="9"/>
  <c r="G422" i="9"/>
  <c r="F422" i="9"/>
  <c r="B422" i="9"/>
  <c r="Y422" i="9" s="1"/>
  <c r="AD421" i="9"/>
  <c r="AC421" i="9"/>
  <c r="X421" i="9"/>
  <c r="H421" i="9"/>
  <c r="AC420" i="9"/>
  <c r="O420" i="9"/>
  <c r="X420" i="9" s="1"/>
  <c r="H420" i="9"/>
  <c r="G420" i="9"/>
  <c r="F420" i="9"/>
  <c r="B420" i="9"/>
  <c r="AD419" i="9"/>
  <c r="AC419" i="9"/>
  <c r="X419" i="9"/>
  <c r="AB418" i="9" s="1"/>
  <c r="H419" i="9"/>
  <c r="AC418" i="9"/>
  <c r="O418" i="9"/>
  <c r="X418" i="9" s="1"/>
  <c r="H418" i="9"/>
  <c r="G418" i="9"/>
  <c r="F418" i="9"/>
  <c r="B418" i="9"/>
  <c r="AD417" i="9"/>
  <c r="AC417" i="9"/>
  <c r="X417" i="9"/>
  <c r="H417" i="9"/>
  <c r="AC416" i="9"/>
  <c r="O416" i="9"/>
  <c r="X416" i="9" s="1"/>
  <c r="H416" i="9"/>
  <c r="G416" i="9"/>
  <c r="F416" i="9"/>
  <c r="B416" i="9"/>
  <c r="AD415" i="9"/>
  <c r="AC415" i="9"/>
  <c r="X415" i="9"/>
  <c r="H415" i="9"/>
  <c r="AC414" i="9"/>
  <c r="O414" i="9"/>
  <c r="X414" i="9" s="1"/>
  <c r="H414" i="9"/>
  <c r="G414" i="9"/>
  <c r="F414" i="9"/>
  <c r="B414" i="9"/>
  <c r="AD413" i="9"/>
  <c r="AC413" i="9"/>
  <c r="X413" i="9"/>
  <c r="AB412" i="9" s="1"/>
  <c r="H413" i="9"/>
  <c r="AC412" i="9"/>
  <c r="O412" i="9"/>
  <c r="X412" i="9" s="1"/>
  <c r="H412" i="9"/>
  <c r="G412" i="9"/>
  <c r="F412" i="9"/>
  <c r="B412" i="9"/>
  <c r="AD411" i="9"/>
  <c r="AC411" i="9"/>
  <c r="X411" i="9"/>
  <c r="H411" i="9"/>
  <c r="AC410" i="9"/>
  <c r="O410" i="9"/>
  <c r="X410" i="9" s="1"/>
  <c r="H410" i="9"/>
  <c r="G410" i="9"/>
  <c r="F410" i="9"/>
  <c r="B410" i="9"/>
  <c r="AD409" i="9"/>
  <c r="AC409" i="9"/>
  <c r="X409" i="9"/>
  <c r="H409" i="9"/>
  <c r="AC408" i="9"/>
  <c r="O408" i="9"/>
  <c r="X408" i="9" s="1"/>
  <c r="H408" i="9"/>
  <c r="G408" i="9"/>
  <c r="F408" i="9"/>
  <c r="B408" i="9"/>
  <c r="AD407" i="9"/>
  <c r="AC407" i="9"/>
  <c r="X407" i="9"/>
  <c r="AB406" i="9" s="1"/>
  <c r="H407" i="9"/>
  <c r="AC406" i="9"/>
  <c r="O406" i="9"/>
  <c r="X406" i="9" s="1"/>
  <c r="H406" i="9"/>
  <c r="G406" i="9"/>
  <c r="F406" i="9"/>
  <c r="B406" i="9"/>
  <c r="AD405" i="9"/>
  <c r="AC405" i="9"/>
  <c r="X405" i="9"/>
  <c r="AB404" i="9" s="1"/>
  <c r="H405" i="9"/>
  <c r="AC404" i="9"/>
  <c r="O404" i="9"/>
  <c r="X404" i="9" s="1"/>
  <c r="H404" i="9"/>
  <c r="G404" i="9"/>
  <c r="F404" i="9"/>
  <c r="B404" i="9"/>
  <c r="AD403" i="9"/>
  <c r="AC403" i="9"/>
  <c r="X403" i="9"/>
  <c r="H403" i="9"/>
  <c r="AC402" i="9"/>
  <c r="O402" i="9"/>
  <c r="X402" i="9" s="1"/>
  <c r="H402" i="9"/>
  <c r="G402" i="9"/>
  <c r="F402" i="9"/>
  <c r="B402" i="9"/>
  <c r="AD401" i="9"/>
  <c r="AC401" i="9"/>
  <c r="X401" i="9"/>
  <c r="AB400" i="9" s="1"/>
  <c r="H401" i="9"/>
  <c r="AC400" i="9"/>
  <c r="O400" i="9"/>
  <c r="X400" i="9" s="1"/>
  <c r="H400" i="9"/>
  <c r="G400" i="9"/>
  <c r="F400" i="9"/>
  <c r="B400" i="9"/>
  <c r="AD399" i="9"/>
  <c r="AC399" i="9"/>
  <c r="X399" i="9"/>
  <c r="H399" i="9"/>
  <c r="AC398" i="9"/>
  <c r="O398" i="9"/>
  <c r="X398" i="9" s="1"/>
  <c r="H398" i="9"/>
  <c r="G398" i="9"/>
  <c r="F398" i="9"/>
  <c r="B398" i="9"/>
  <c r="AD397" i="9"/>
  <c r="AC397" i="9"/>
  <c r="X397" i="9"/>
  <c r="H397" i="9"/>
  <c r="AC396" i="9"/>
  <c r="O396" i="9"/>
  <c r="X396" i="9" s="1"/>
  <c r="H396" i="9"/>
  <c r="G396" i="9"/>
  <c r="F396" i="9"/>
  <c r="B396" i="9"/>
  <c r="AD395" i="9"/>
  <c r="AC395" i="9"/>
  <c r="X395" i="9"/>
  <c r="H395" i="9"/>
  <c r="AC394" i="9"/>
  <c r="O394" i="9"/>
  <c r="X394" i="9" s="1"/>
  <c r="H394" i="9"/>
  <c r="G394" i="9"/>
  <c r="F394" i="9"/>
  <c r="B394" i="9"/>
  <c r="AD393" i="9"/>
  <c r="AC393" i="9"/>
  <c r="X393" i="9"/>
  <c r="H393" i="9"/>
  <c r="AC392" i="9"/>
  <c r="O392" i="9"/>
  <c r="X392" i="9" s="1"/>
  <c r="H392" i="9"/>
  <c r="G392" i="9"/>
  <c r="F392" i="9"/>
  <c r="B392" i="9"/>
  <c r="AD391" i="9"/>
  <c r="AC391" i="9"/>
  <c r="X391" i="9"/>
  <c r="H391" i="9"/>
  <c r="AC390" i="9"/>
  <c r="X390" i="9"/>
  <c r="O390" i="9"/>
  <c r="H390" i="9"/>
  <c r="G390" i="9"/>
  <c r="F390" i="9"/>
  <c r="B390" i="9"/>
  <c r="AD389" i="9"/>
  <c r="AC389" i="9"/>
  <c r="X389" i="9"/>
  <c r="H389" i="9"/>
  <c r="AC388" i="9"/>
  <c r="O388" i="9"/>
  <c r="X388" i="9" s="1"/>
  <c r="H388" i="9"/>
  <c r="G388" i="9"/>
  <c r="F388" i="9"/>
  <c r="B388" i="9"/>
  <c r="AD387" i="9"/>
  <c r="AC387" i="9"/>
  <c r="X387" i="9"/>
  <c r="H387" i="9"/>
  <c r="AC386" i="9"/>
  <c r="O386" i="9"/>
  <c r="X386" i="9" s="1"/>
  <c r="H386" i="9"/>
  <c r="G386" i="9"/>
  <c r="F386" i="9"/>
  <c r="B386" i="9"/>
  <c r="AD385" i="9"/>
  <c r="AC385" i="9"/>
  <c r="X385" i="9"/>
  <c r="AB384" i="9" s="1"/>
  <c r="H385" i="9"/>
  <c r="AC384" i="9"/>
  <c r="O384" i="9"/>
  <c r="X384" i="9" s="1"/>
  <c r="H384" i="9"/>
  <c r="G384" i="9"/>
  <c r="F384" i="9"/>
  <c r="B384" i="9"/>
  <c r="AD383" i="9"/>
  <c r="AC383" i="9"/>
  <c r="X383" i="9"/>
  <c r="H383" i="9"/>
  <c r="AC382" i="9"/>
  <c r="X382" i="9"/>
  <c r="O382" i="9"/>
  <c r="H382" i="9"/>
  <c r="G382" i="9"/>
  <c r="F382" i="9"/>
  <c r="B382" i="9"/>
  <c r="AD381" i="9"/>
  <c r="AC381" i="9"/>
  <c r="X381" i="9"/>
  <c r="H381" i="9"/>
  <c r="AC380" i="9"/>
  <c r="O380" i="9"/>
  <c r="X380" i="9" s="1"/>
  <c r="H380" i="9"/>
  <c r="G380" i="9"/>
  <c r="F380" i="9"/>
  <c r="B380" i="9"/>
  <c r="AD379" i="9"/>
  <c r="AC379" i="9"/>
  <c r="X379" i="9"/>
  <c r="H379" i="9"/>
  <c r="AC378" i="9"/>
  <c r="O378" i="9"/>
  <c r="X378" i="9" s="1"/>
  <c r="H378" i="9"/>
  <c r="G378" i="9"/>
  <c r="F378" i="9"/>
  <c r="B378" i="9"/>
  <c r="AD377" i="9"/>
  <c r="AC377" i="9"/>
  <c r="X377" i="9"/>
  <c r="AB376" i="9" s="1"/>
  <c r="H377" i="9"/>
  <c r="AC376" i="9"/>
  <c r="O376" i="9"/>
  <c r="X376" i="9" s="1"/>
  <c r="H376" i="9"/>
  <c r="G376" i="9"/>
  <c r="F376" i="9"/>
  <c r="B376" i="9"/>
  <c r="AD375" i="9"/>
  <c r="AC375" i="9"/>
  <c r="X375" i="9"/>
  <c r="H375" i="9"/>
  <c r="AC374" i="9"/>
  <c r="O374" i="9"/>
  <c r="X374" i="9" s="1"/>
  <c r="H374" i="9"/>
  <c r="G374" i="9"/>
  <c r="F374" i="9"/>
  <c r="B374" i="9"/>
  <c r="AD373" i="9"/>
  <c r="AC373" i="9"/>
  <c r="X373" i="9"/>
  <c r="H373" i="9"/>
  <c r="AC372" i="9"/>
  <c r="O372" i="9"/>
  <c r="X372" i="9" s="1"/>
  <c r="H372" i="9"/>
  <c r="G372" i="9"/>
  <c r="F372" i="9"/>
  <c r="B372" i="9"/>
  <c r="AD371" i="9"/>
  <c r="AC371" i="9"/>
  <c r="X371" i="9"/>
  <c r="H371" i="9"/>
  <c r="AC370" i="9"/>
  <c r="O370" i="9"/>
  <c r="X370" i="9" s="1"/>
  <c r="H370" i="9"/>
  <c r="G370" i="9"/>
  <c r="F370" i="9"/>
  <c r="B370" i="9"/>
  <c r="AD369" i="9"/>
  <c r="AC369" i="9"/>
  <c r="X369" i="9"/>
  <c r="H369" i="9"/>
  <c r="AC368" i="9"/>
  <c r="X368" i="9"/>
  <c r="O368" i="9"/>
  <c r="H368" i="9"/>
  <c r="G368" i="9"/>
  <c r="F368" i="9"/>
  <c r="B368" i="9"/>
  <c r="AD367" i="9"/>
  <c r="AC367" i="9"/>
  <c r="X367" i="9"/>
  <c r="H367" i="9"/>
  <c r="AC366" i="9"/>
  <c r="O366" i="9"/>
  <c r="X366" i="9" s="1"/>
  <c r="H366" i="9"/>
  <c r="G366" i="9"/>
  <c r="F366" i="9"/>
  <c r="B366" i="9"/>
  <c r="AD365" i="9"/>
  <c r="AC365" i="9"/>
  <c r="X365" i="9"/>
  <c r="H365" i="9"/>
  <c r="AC364" i="9"/>
  <c r="O364" i="9"/>
  <c r="X364" i="9" s="1"/>
  <c r="H364" i="9"/>
  <c r="G364" i="9"/>
  <c r="F364" i="9"/>
  <c r="B364" i="9"/>
  <c r="AD363" i="9"/>
  <c r="AC363" i="9"/>
  <c r="X363" i="9"/>
  <c r="H363" i="9"/>
  <c r="AC362" i="9"/>
  <c r="X362" i="9"/>
  <c r="O362" i="9"/>
  <c r="H362" i="9"/>
  <c r="G362" i="9"/>
  <c r="F362" i="9"/>
  <c r="B362" i="9"/>
  <c r="AD361" i="9"/>
  <c r="AC361" i="9"/>
  <c r="X361" i="9"/>
  <c r="H361" i="9"/>
  <c r="AC360" i="9"/>
  <c r="O360" i="9"/>
  <c r="X360" i="9" s="1"/>
  <c r="H360" i="9"/>
  <c r="G360" i="9"/>
  <c r="F360" i="9"/>
  <c r="B360" i="9"/>
  <c r="AD359" i="9"/>
  <c r="AC359" i="9"/>
  <c r="X359" i="9"/>
  <c r="H359" i="9"/>
  <c r="AC358" i="9"/>
  <c r="X358" i="9"/>
  <c r="O358" i="9"/>
  <c r="H358" i="9"/>
  <c r="G358" i="9"/>
  <c r="F358" i="9"/>
  <c r="B358" i="9"/>
  <c r="AD357" i="9"/>
  <c r="AC357" i="9"/>
  <c r="X357" i="9"/>
  <c r="H357" i="9"/>
  <c r="AC356" i="9"/>
  <c r="O356" i="9"/>
  <c r="X356" i="9" s="1"/>
  <c r="H356" i="9"/>
  <c r="G356" i="9"/>
  <c r="F356" i="9"/>
  <c r="B356" i="9"/>
  <c r="AD355" i="9"/>
  <c r="AC355" i="9"/>
  <c r="X355" i="9"/>
  <c r="AB354" i="9" s="1"/>
  <c r="H355" i="9"/>
  <c r="AC354" i="9"/>
  <c r="O354" i="9"/>
  <c r="X354" i="9" s="1"/>
  <c r="H354" i="9"/>
  <c r="G354" i="9"/>
  <c r="F354" i="9"/>
  <c r="B354" i="9"/>
  <c r="AD353" i="9"/>
  <c r="AC353" i="9"/>
  <c r="X353" i="9"/>
  <c r="H353" i="9"/>
  <c r="AC352" i="9"/>
  <c r="O352" i="9"/>
  <c r="X352" i="9" s="1"/>
  <c r="H352" i="9"/>
  <c r="G352" i="9"/>
  <c r="F352" i="9"/>
  <c r="B352" i="9"/>
  <c r="AD351" i="9"/>
  <c r="AC351" i="9"/>
  <c r="X351" i="9"/>
  <c r="H351" i="9"/>
  <c r="AC350" i="9"/>
  <c r="O350" i="9"/>
  <c r="X350" i="9" s="1"/>
  <c r="H350" i="9"/>
  <c r="G350" i="9"/>
  <c r="F350" i="9"/>
  <c r="B350" i="9"/>
  <c r="Y350" i="9" s="1"/>
  <c r="AD349" i="9"/>
  <c r="AC349" i="9"/>
  <c r="X349" i="9"/>
  <c r="H349" i="9"/>
  <c r="AC348" i="9"/>
  <c r="O348" i="9"/>
  <c r="X348" i="9" s="1"/>
  <c r="H348" i="9"/>
  <c r="G348" i="9"/>
  <c r="F348" i="9"/>
  <c r="B348" i="9"/>
  <c r="Y348" i="9" s="1"/>
  <c r="AD347" i="9"/>
  <c r="AC347" i="9"/>
  <c r="X347" i="9"/>
  <c r="H347" i="9"/>
  <c r="AC346" i="9"/>
  <c r="O346" i="9"/>
  <c r="X346" i="9" s="1"/>
  <c r="H346" i="9"/>
  <c r="G346" i="9"/>
  <c r="F346" i="9"/>
  <c r="B346" i="9"/>
  <c r="Q346" i="9" s="1"/>
  <c r="AD346" i="9" s="1"/>
  <c r="AD345" i="9"/>
  <c r="AC345" i="9"/>
  <c r="X345" i="9"/>
  <c r="H345" i="9"/>
  <c r="AC344" i="9"/>
  <c r="O344" i="9"/>
  <c r="X344" i="9" s="1"/>
  <c r="H344" i="9"/>
  <c r="G344" i="9"/>
  <c r="F344" i="9"/>
  <c r="B344" i="9"/>
  <c r="Q344" i="9" s="1"/>
  <c r="AD344" i="9" s="1"/>
  <c r="AD343" i="9"/>
  <c r="AC343" i="9"/>
  <c r="X343" i="9"/>
  <c r="H343" i="9"/>
  <c r="AC342" i="9"/>
  <c r="O342" i="9"/>
  <c r="X342" i="9" s="1"/>
  <c r="H342" i="9"/>
  <c r="G342" i="9"/>
  <c r="F342" i="9"/>
  <c r="B342" i="9"/>
  <c r="Q342" i="9" s="1"/>
  <c r="AD342" i="9" s="1"/>
  <c r="AD341" i="9"/>
  <c r="AC341" i="9"/>
  <c r="X341" i="9"/>
  <c r="H341" i="9"/>
  <c r="AC340" i="9"/>
  <c r="O340" i="9"/>
  <c r="X340" i="9" s="1"/>
  <c r="H340" i="9"/>
  <c r="G340" i="9"/>
  <c r="F340" i="9"/>
  <c r="B340" i="9"/>
  <c r="Q340" i="9" s="1"/>
  <c r="AD340" i="9" s="1"/>
  <c r="AD339" i="9"/>
  <c r="AC339" i="9"/>
  <c r="X339" i="9"/>
  <c r="AB338" i="9" s="1"/>
  <c r="H339" i="9"/>
  <c r="AC338" i="9"/>
  <c r="O338" i="9"/>
  <c r="X338" i="9" s="1"/>
  <c r="H338" i="9"/>
  <c r="G338" i="9"/>
  <c r="F338" i="9"/>
  <c r="B338" i="9"/>
  <c r="Q338" i="9" s="1"/>
  <c r="AD338" i="9" s="1"/>
  <c r="AD337" i="9"/>
  <c r="AC337" i="9"/>
  <c r="X337" i="9"/>
  <c r="H337" i="9"/>
  <c r="AC336" i="9"/>
  <c r="O336" i="9"/>
  <c r="X336" i="9" s="1"/>
  <c r="H336" i="9"/>
  <c r="G336" i="9"/>
  <c r="F336" i="9"/>
  <c r="B336" i="9"/>
  <c r="Q336" i="9" s="1"/>
  <c r="AD336" i="9" s="1"/>
  <c r="AD335" i="9"/>
  <c r="AC335" i="9"/>
  <c r="X335" i="9"/>
  <c r="H335" i="9"/>
  <c r="AC334" i="9"/>
  <c r="X334" i="9"/>
  <c r="O334" i="9"/>
  <c r="H334" i="9"/>
  <c r="G334" i="9"/>
  <c r="F334" i="9"/>
  <c r="B334" i="9"/>
  <c r="Q334" i="9" s="1"/>
  <c r="AD334" i="9" s="1"/>
  <c r="AD333" i="9"/>
  <c r="AC333" i="9"/>
  <c r="X333" i="9"/>
  <c r="H333" i="9"/>
  <c r="AC332" i="9"/>
  <c r="X332" i="9"/>
  <c r="O332" i="9"/>
  <c r="H332" i="9"/>
  <c r="G332" i="9"/>
  <c r="F332" i="9"/>
  <c r="B332" i="9"/>
  <c r="Q332" i="9" s="1"/>
  <c r="AD332" i="9" s="1"/>
  <c r="AB331" i="9" s="1"/>
  <c r="AD331" i="9"/>
  <c r="AB330" i="9" s="1"/>
  <c r="AC331" i="9"/>
  <c r="X331" i="9"/>
  <c r="H331" i="9"/>
  <c r="AC330" i="9"/>
  <c r="O330" i="9"/>
  <c r="X330" i="9" s="1"/>
  <c r="H330" i="9"/>
  <c r="G330" i="9"/>
  <c r="F330" i="9"/>
  <c r="B330" i="9"/>
  <c r="Q330" i="9" s="1"/>
  <c r="AD330" i="9" s="1"/>
  <c r="AD329" i="9"/>
  <c r="AC329" i="9"/>
  <c r="X329" i="9"/>
  <c r="H329" i="9"/>
  <c r="AC328" i="9"/>
  <c r="O328" i="9"/>
  <c r="X328" i="9" s="1"/>
  <c r="H328" i="9"/>
  <c r="G328" i="9"/>
  <c r="F328" i="9"/>
  <c r="B328" i="9"/>
  <c r="Q328" i="9" s="1"/>
  <c r="AD328" i="9" s="1"/>
  <c r="AD327" i="9"/>
  <c r="AC327" i="9"/>
  <c r="X327" i="9"/>
  <c r="AB326" i="9" s="1"/>
  <c r="H327" i="9"/>
  <c r="AC326" i="9"/>
  <c r="X326" i="9"/>
  <c r="O326" i="9"/>
  <c r="H326" i="9"/>
  <c r="G326" i="9"/>
  <c r="F326" i="9"/>
  <c r="B326" i="9"/>
  <c r="Q326" i="9" s="1"/>
  <c r="AD326" i="9" s="1"/>
  <c r="AD325" i="9"/>
  <c r="AC325" i="9"/>
  <c r="X325" i="9"/>
  <c r="H325" i="9"/>
  <c r="AC324" i="9"/>
  <c r="O324" i="9"/>
  <c r="X324" i="9" s="1"/>
  <c r="H324" i="9"/>
  <c r="G324" i="9"/>
  <c r="F324" i="9"/>
  <c r="B324" i="9"/>
  <c r="Q324" i="9" s="1"/>
  <c r="AD324" i="9" s="1"/>
  <c r="AD323" i="9"/>
  <c r="AC323" i="9"/>
  <c r="X323" i="9"/>
  <c r="H323" i="9"/>
  <c r="AC322" i="9"/>
  <c r="O322" i="9"/>
  <c r="X322" i="9" s="1"/>
  <c r="H322" i="9"/>
  <c r="G322" i="9"/>
  <c r="F322" i="9"/>
  <c r="B322" i="9"/>
  <c r="Q322" i="9" s="1"/>
  <c r="AD322" i="9" s="1"/>
  <c r="AD321" i="9"/>
  <c r="AC321" i="9"/>
  <c r="X321" i="9"/>
  <c r="H321" i="9"/>
  <c r="AC320" i="9"/>
  <c r="O320" i="9"/>
  <c r="X320" i="9" s="1"/>
  <c r="H320" i="9"/>
  <c r="G320" i="9"/>
  <c r="F320" i="9"/>
  <c r="B320" i="9"/>
  <c r="Q320" i="9" s="1"/>
  <c r="AD320" i="9" s="1"/>
  <c r="AD319" i="9"/>
  <c r="AC319" i="9"/>
  <c r="X319" i="9"/>
  <c r="H319" i="9"/>
  <c r="AC318" i="9"/>
  <c r="X318" i="9"/>
  <c r="O318" i="9"/>
  <c r="H318" i="9"/>
  <c r="G318" i="9"/>
  <c r="F318" i="9"/>
  <c r="B318" i="9"/>
  <c r="Q318" i="9" s="1"/>
  <c r="AD318" i="9" s="1"/>
  <c r="AD317" i="9"/>
  <c r="AC317" i="9"/>
  <c r="X317" i="9"/>
  <c r="AB316" i="9" s="1"/>
  <c r="H317" i="9"/>
  <c r="AC316" i="9"/>
  <c r="X316" i="9"/>
  <c r="O316" i="9"/>
  <c r="H316" i="9"/>
  <c r="G316" i="9"/>
  <c r="F316" i="9"/>
  <c r="B316" i="9"/>
  <c r="Y316" i="9" s="1"/>
  <c r="AD315" i="9"/>
  <c r="AC315" i="9"/>
  <c r="X315" i="9"/>
  <c r="H315" i="9"/>
  <c r="AC314" i="9"/>
  <c r="O314" i="9"/>
  <c r="X314" i="9" s="1"/>
  <c r="H314" i="9"/>
  <c r="G314" i="9"/>
  <c r="F314" i="9"/>
  <c r="B314" i="9"/>
  <c r="Q314" i="9" s="1"/>
  <c r="AD314" i="9" s="1"/>
  <c r="AD313" i="9"/>
  <c r="AC313" i="9"/>
  <c r="X313" i="9"/>
  <c r="AB312" i="9" s="1"/>
  <c r="H313" i="9"/>
  <c r="AC312" i="9"/>
  <c r="O312" i="9"/>
  <c r="X312" i="9" s="1"/>
  <c r="H312" i="9"/>
  <c r="G312" i="9"/>
  <c r="F312" i="9"/>
  <c r="B312" i="9"/>
  <c r="Q312" i="9" s="1"/>
  <c r="AD312" i="9" s="1"/>
  <c r="AD311" i="9"/>
  <c r="AC311" i="9"/>
  <c r="X311" i="9"/>
  <c r="AB310" i="9" s="1"/>
  <c r="H311" i="9"/>
  <c r="AC310" i="9"/>
  <c r="O310" i="9"/>
  <c r="X310" i="9" s="1"/>
  <c r="H310" i="9"/>
  <c r="G310" i="9"/>
  <c r="F310" i="9"/>
  <c r="B310" i="9"/>
  <c r="Q310" i="9" s="1"/>
  <c r="AD310" i="9" s="1"/>
  <c r="AD309" i="9"/>
  <c r="AC309" i="9"/>
  <c r="X309" i="9"/>
  <c r="H309" i="9"/>
  <c r="AC308" i="9"/>
  <c r="O308" i="9"/>
  <c r="X308" i="9" s="1"/>
  <c r="H308" i="9"/>
  <c r="G308" i="9"/>
  <c r="F308" i="9"/>
  <c r="B308" i="9"/>
  <c r="Q308" i="9" s="1"/>
  <c r="AD308" i="9" s="1"/>
  <c r="AD307" i="9"/>
  <c r="AC307" i="9"/>
  <c r="X307" i="9"/>
  <c r="H307" i="9"/>
  <c r="AC306" i="9"/>
  <c r="O306" i="9"/>
  <c r="X306" i="9" s="1"/>
  <c r="H306" i="9"/>
  <c r="G306" i="9"/>
  <c r="F306" i="9"/>
  <c r="B306" i="9"/>
  <c r="Y306" i="9" s="1"/>
  <c r="AD305" i="9"/>
  <c r="AC305" i="9"/>
  <c r="X305" i="9"/>
  <c r="H305" i="9"/>
  <c r="AC304" i="9"/>
  <c r="X304" i="9"/>
  <c r="O304" i="9"/>
  <c r="H304" i="9"/>
  <c r="G304" i="9"/>
  <c r="F304" i="9"/>
  <c r="B304" i="9"/>
  <c r="Q304" i="9" s="1"/>
  <c r="AD304" i="9" s="1"/>
  <c r="AB303" i="9" s="1"/>
  <c r="AD303" i="9"/>
  <c r="AC303" i="9"/>
  <c r="X303" i="9"/>
  <c r="H303" i="9"/>
  <c r="AC302" i="9"/>
  <c r="O302" i="9"/>
  <c r="X302" i="9" s="1"/>
  <c r="H302" i="9"/>
  <c r="G302" i="9"/>
  <c r="F302" i="9"/>
  <c r="B302" i="9"/>
  <c r="Y302" i="9" s="1"/>
  <c r="AD301" i="9"/>
  <c r="AB300" i="9" s="1"/>
  <c r="AC301" i="9"/>
  <c r="X301" i="9"/>
  <c r="H301" i="9"/>
  <c r="AC300" i="9"/>
  <c r="X300" i="9"/>
  <c r="O300" i="9"/>
  <c r="H300" i="9"/>
  <c r="G300" i="9"/>
  <c r="F300" i="9"/>
  <c r="B300" i="9"/>
  <c r="Y300" i="9" s="1"/>
  <c r="AD299" i="9"/>
  <c r="AC299" i="9"/>
  <c r="X299" i="9"/>
  <c r="H299" i="9"/>
  <c r="AC298" i="9"/>
  <c r="O298" i="9"/>
  <c r="X298" i="9" s="1"/>
  <c r="H298" i="9"/>
  <c r="G298" i="9"/>
  <c r="F298" i="9"/>
  <c r="B298" i="9"/>
  <c r="Q298" i="9" s="1"/>
  <c r="AD298" i="9" s="1"/>
  <c r="AD297" i="9"/>
  <c r="AB296" i="9" s="1"/>
  <c r="AC297" i="9"/>
  <c r="X297" i="9"/>
  <c r="H297" i="9"/>
  <c r="AC296" i="9"/>
  <c r="X296" i="9"/>
  <c r="O296" i="9"/>
  <c r="H296" i="9"/>
  <c r="G296" i="9"/>
  <c r="F296" i="9"/>
  <c r="B296" i="9"/>
  <c r="Q296" i="9" s="1"/>
  <c r="AD296" i="9" s="1"/>
  <c r="AD295" i="9"/>
  <c r="AC295" i="9"/>
  <c r="X295" i="9"/>
  <c r="H295" i="9"/>
  <c r="AC294" i="9"/>
  <c r="O294" i="9"/>
  <c r="X294" i="9" s="1"/>
  <c r="H294" i="9"/>
  <c r="G294" i="9"/>
  <c r="F294" i="9"/>
  <c r="B294" i="9"/>
  <c r="Q294" i="9" s="1"/>
  <c r="AD294" i="9" s="1"/>
  <c r="AD293" i="9"/>
  <c r="AC293" i="9"/>
  <c r="X293" i="9"/>
  <c r="AB292" i="9" s="1"/>
  <c r="H293" i="9"/>
  <c r="AC292" i="9"/>
  <c r="O292" i="9"/>
  <c r="X292" i="9" s="1"/>
  <c r="H292" i="9"/>
  <c r="G292" i="9"/>
  <c r="F292" i="9"/>
  <c r="B292" i="9"/>
  <c r="Q292" i="9" s="1"/>
  <c r="AD292" i="9" s="1"/>
  <c r="AD291" i="9"/>
  <c r="AC291" i="9"/>
  <c r="X291" i="9"/>
  <c r="AB290" i="9" s="1"/>
  <c r="H291" i="9"/>
  <c r="AC290" i="9"/>
  <c r="X290" i="9"/>
  <c r="O290" i="9"/>
  <c r="H290" i="9"/>
  <c r="G290" i="9"/>
  <c r="F290" i="9"/>
  <c r="B290" i="9"/>
  <c r="Q290" i="9" s="1"/>
  <c r="AD290" i="9" s="1"/>
  <c r="AD289" i="9"/>
  <c r="AC289" i="9"/>
  <c r="X289" i="9"/>
  <c r="H289" i="9"/>
  <c r="AC288" i="9"/>
  <c r="AB288" i="9"/>
  <c r="O288" i="9"/>
  <c r="X288" i="9" s="1"/>
  <c r="H288" i="9"/>
  <c r="G288" i="9"/>
  <c r="F288" i="9"/>
  <c r="B288" i="9"/>
  <c r="Q288" i="9" s="1"/>
  <c r="AD288" i="9" s="1"/>
  <c r="AD287" i="9"/>
  <c r="AB286" i="9" s="1"/>
  <c r="AC287" i="9"/>
  <c r="X287" i="9"/>
  <c r="H287" i="9"/>
  <c r="AC286" i="9"/>
  <c r="O286" i="9"/>
  <c r="X286" i="9" s="1"/>
  <c r="H286" i="9"/>
  <c r="G286" i="9"/>
  <c r="F286" i="9"/>
  <c r="B286" i="9"/>
  <c r="Q286" i="9" s="1"/>
  <c r="AD286" i="9" s="1"/>
  <c r="AD285" i="9"/>
  <c r="AB284" i="9" s="1"/>
  <c r="AC285" i="9"/>
  <c r="X285" i="9"/>
  <c r="H285" i="9"/>
  <c r="AC284" i="9"/>
  <c r="O284" i="9"/>
  <c r="X284" i="9" s="1"/>
  <c r="H284" i="9"/>
  <c r="G284" i="9"/>
  <c r="F284" i="9"/>
  <c r="B284" i="9"/>
  <c r="Q284" i="9" s="1"/>
  <c r="AD284" i="9" s="1"/>
  <c r="AD283" i="9"/>
  <c r="AC283" i="9"/>
  <c r="X283" i="9"/>
  <c r="H283" i="9"/>
  <c r="AC282" i="9"/>
  <c r="O282" i="9"/>
  <c r="X282" i="9" s="1"/>
  <c r="H282" i="9"/>
  <c r="G282" i="9"/>
  <c r="F282" i="9"/>
  <c r="B282" i="9"/>
  <c r="Q282" i="9" s="1"/>
  <c r="AD282" i="9" s="1"/>
  <c r="AD281" i="9"/>
  <c r="AC281" i="9"/>
  <c r="X281" i="9"/>
  <c r="H281" i="9"/>
  <c r="AC280" i="9"/>
  <c r="O280" i="9"/>
  <c r="X280" i="9" s="1"/>
  <c r="H280" i="9"/>
  <c r="G280" i="9"/>
  <c r="F280" i="9"/>
  <c r="B280" i="9"/>
  <c r="Q280" i="9" s="1"/>
  <c r="AD280" i="9" s="1"/>
  <c r="AD279" i="9"/>
  <c r="AC279" i="9"/>
  <c r="X279" i="9"/>
  <c r="H279" i="9"/>
  <c r="AC278" i="9"/>
  <c r="O278" i="9"/>
  <c r="X278" i="9" s="1"/>
  <c r="H278" i="9"/>
  <c r="G278" i="9"/>
  <c r="F278" i="9"/>
  <c r="B278" i="9"/>
  <c r="Q278" i="9" s="1"/>
  <c r="AD278" i="9" s="1"/>
  <c r="AD277" i="9"/>
  <c r="AC277" i="9"/>
  <c r="X277" i="9"/>
  <c r="AB276" i="9" s="1"/>
  <c r="H277" i="9"/>
  <c r="AC276" i="9"/>
  <c r="O276" i="9"/>
  <c r="X276" i="9" s="1"/>
  <c r="H276" i="9"/>
  <c r="G276" i="9"/>
  <c r="F276" i="9"/>
  <c r="B276" i="9"/>
  <c r="Q276" i="9" s="1"/>
  <c r="AD276" i="9" s="1"/>
  <c r="AD275" i="9"/>
  <c r="AC275" i="9"/>
  <c r="X275" i="9"/>
  <c r="H275" i="9"/>
  <c r="AC274" i="9"/>
  <c r="O274" i="9"/>
  <c r="X274" i="9" s="1"/>
  <c r="H274" i="9"/>
  <c r="G274" i="9"/>
  <c r="F274" i="9"/>
  <c r="B274" i="9"/>
  <c r="Q274" i="9" s="1"/>
  <c r="AD274" i="9" s="1"/>
  <c r="AD273" i="9"/>
  <c r="AC273" i="9"/>
  <c r="X273" i="9"/>
  <c r="H273" i="9"/>
  <c r="AC272" i="9"/>
  <c r="O272" i="9"/>
  <c r="X272" i="9" s="1"/>
  <c r="H272" i="9"/>
  <c r="G272" i="9"/>
  <c r="F272" i="9"/>
  <c r="B272" i="9"/>
  <c r="Q272" i="9" s="1"/>
  <c r="AD272" i="9" s="1"/>
  <c r="AD271" i="9"/>
  <c r="AB270" i="9" s="1"/>
  <c r="AC271" i="9"/>
  <c r="X271" i="9"/>
  <c r="H271" i="9"/>
  <c r="AC270" i="9"/>
  <c r="X270" i="9"/>
  <c r="O270" i="9"/>
  <c r="H270" i="9"/>
  <c r="G270" i="9"/>
  <c r="F270" i="9"/>
  <c r="B270" i="9"/>
  <c r="Y270" i="9" s="1"/>
  <c r="AD269" i="9"/>
  <c r="AC269" i="9"/>
  <c r="X269" i="9"/>
  <c r="H269" i="9"/>
  <c r="AC268" i="9"/>
  <c r="O268" i="9"/>
  <c r="X268" i="9" s="1"/>
  <c r="H268" i="9"/>
  <c r="G268" i="9"/>
  <c r="F268" i="9"/>
  <c r="B268" i="9"/>
  <c r="Q268" i="9" s="1"/>
  <c r="AD268" i="9" s="1"/>
  <c r="AD267" i="9"/>
  <c r="AB266" i="9" s="1"/>
  <c r="AC267" i="9"/>
  <c r="X267" i="9"/>
  <c r="H267" i="9"/>
  <c r="AC266" i="9"/>
  <c r="O266" i="9"/>
  <c r="X266" i="9" s="1"/>
  <c r="H266" i="9"/>
  <c r="G266" i="9"/>
  <c r="F266" i="9"/>
  <c r="B266" i="9"/>
  <c r="Q266" i="9" s="1"/>
  <c r="AD266" i="9" s="1"/>
  <c r="AD265" i="9"/>
  <c r="AB264" i="9" s="1"/>
  <c r="AC265" i="9"/>
  <c r="X265" i="9"/>
  <c r="H265" i="9"/>
  <c r="AC264" i="9"/>
  <c r="O264" i="9"/>
  <c r="X264" i="9" s="1"/>
  <c r="H264" i="9"/>
  <c r="G264" i="9"/>
  <c r="F264" i="9"/>
  <c r="B264" i="9"/>
  <c r="Q264" i="9" s="1"/>
  <c r="AD264" i="9" s="1"/>
  <c r="AD263" i="9"/>
  <c r="AC263" i="9"/>
  <c r="X263" i="9"/>
  <c r="AB262" i="9" s="1"/>
  <c r="H263" i="9"/>
  <c r="AC262" i="9"/>
  <c r="O262" i="9"/>
  <c r="X262" i="9" s="1"/>
  <c r="H262" i="9"/>
  <c r="G262" i="9"/>
  <c r="F262" i="9"/>
  <c r="B262" i="9"/>
  <c r="Q262" i="9" s="1"/>
  <c r="AD262" i="9" s="1"/>
  <c r="AD261" i="9"/>
  <c r="AC261" i="9"/>
  <c r="X261" i="9"/>
  <c r="H261" i="9"/>
  <c r="AC260" i="9"/>
  <c r="O260" i="9"/>
  <c r="X260" i="9" s="1"/>
  <c r="H260" i="9"/>
  <c r="G260" i="9"/>
  <c r="F260" i="9"/>
  <c r="B260" i="9"/>
  <c r="Q260" i="9" s="1"/>
  <c r="AD260" i="9" s="1"/>
  <c r="AD259" i="9"/>
  <c r="AC259" i="9"/>
  <c r="X259" i="9"/>
  <c r="AB258" i="9" s="1"/>
  <c r="H259" i="9"/>
  <c r="AC258" i="9"/>
  <c r="O258" i="9"/>
  <c r="X258" i="9" s="1"/>
  <c r="H258" i="9"/>
  <c r="G258" i="9"/>
  <c r="F258" i="9"/>
  <c r="B258" i="9"/>
  <c r="Q258" i="9" s="1"/>
  <c r="AD258" i="9" s="1"/>
  <c r="AD257" i="9"/>
  <c r="AC257" i="9"/>
  <c r="X257" i="9"/>
  <c r="H257" i="9"/>
  <c r="AC256" i="9"/>
  <c r="O256" i="9"/>
  <c r="X256" i="9" s="1"/>
  <c r="H256" i="9"/>
  <c r="G256" i="9"/>
  <c r="F256" i="9"/>
  <c r="B256" i="9"/>
  <c r="Q256" i="9" s="1"/>
  <c r="AD256" i="9" s="1"/>
  <c r="AD255" i="9"/>
  <c r="AC255" i="9"/>
  <c r="X255" i="9"/>
  <c r="H255" i="9"/>
  <c r="AC254" i="9"/>
  <c r="O254" i="9"/>
  <c r="X254" i="9" s="1"/>
  <c r="H254" i="9"/>
  <c r="G254" i="9"/>
  <c r="F254" i="9"/>
  <c r="B254" i="9"/>
  <c r="Q254" i="9" s="1"/>
  <c r="AD254" i="9" s="1"/>
  <c r="AD253" i="9"/>
  <c r="AC253" i="9"/>
  <c r="X253" i="9"/>
  <c r="AB252" i="9" s="1"/>
  <c r="H253" i="9"/>
  <c r="AC252" i="9"/>
  <c r="O252" i="9"/>
  <c r="X252" i="9" s="1"/>
  <c r="H252" i="9"/>
  <c r="G252" i="9"/>
  <c r="F252" i="9"/>
  <c r="B252" i="9"/>
  <c r="Q252" i="9" s="1"/>
  <c r="AD252" i="9" s="1"/>
  <c r="AD251" i="9"/>
  <c r="AC251" i="9"/>
  <c r="X251" i="9"/>
  <c r="AB250" i="9" s="1"/>
  <c r="H251" i="9"/>
  <c r="AC250" i="9"/>
  <c r="X250" i="9"/>
  <c r="O250" i="9"/>
  <c r="H250" i="9"/>
  <c r="G250" i="9"/>
  <c r="F250" i="9"/>
  <c r="B250" i="9"/>
  <c r="Q250" i="9" s="1"/>
  <c r="AD250" i="9" s="1"/>
  <c r="AD249" i="9"/>
  <c r="AC249" i="9"/>
  <c r="X249" i="9"/>
  <c r="H249" i="9"/>
  <c r="AC248" i="9"/>
  <c r="AB248" i="9"/>
  <c r="X248" i="9"/>
  <c r="O248" i="9"/>
  <c r="H248" i="9"/>
  <c r="G248" i="9"/>
  <c r="F248" i="9"/>
  <c r="B248" i="9"/>
  <c r="Q248" i="9" s="1"/>
  <c r="AD248" i="9" s="1"/>
  <c r="AD247" i="9"/>
  <c r="AB246" i="9" s="1"/>
  <c r="AC247" i="9"/>
  <c r="X247" i="9"/>
  <c r="H247" i="9"/>
  <c r="AC246" i="9"/>
  <c r="O246" i="9"/>
  <c r="X246" i="9" s="1"/>
  <c r="H246" i="9"/>
  <c r="G246" i="9"/>
  <c r="F246" i="9"/>
  <c r="B246" i="9"/>
  <c r="Q246" i="9" s="1"/>
  <c r="AD246" i="9" s="1"/>
  <c r="AD245" i="9"/>
  <c r="AB244" i="9" s="1"/>
  <c r="AC245" i="9"/>
  <c r="X245" i="9"/>
  <c r="H245" i="9"/>
  <c r="AC244" i="9"/>
  <c r="O244" i="9"/>
  <c r="X244" i="9" s="1"/>
  <c r="H244" i="9"/>
  <c r="G244" i="9"/>
  <c r="F244" i="9"/>
  <c r="B244" i="9"/>
  <c r="Q244" i="9" s="1"/>
  <c r="AD244" i="9" s="1"/>
  <c r="AD243" i="9"/>
  <c r="AC243" i="9"/>
  <c r="X243" i="9"/>
  <c r="H243" i="9"/>
  <c r="AC242" i="9"/>
  <c r="O242" i="9"/>
  <c r="X242" i="9" s="1"/>
  <c r="H242" i="9"/>
  <c r="G242" i="9"/>
  <c r="F242" i="9"/>
  <c r="B242" i="9"/>
  <c r="Y242" i="9" s="1"/>
  <c r="AD241" i="9"/>
  <c r="AC241" i="9"/>
  <c r="X241" i="9"/>
  <c r="H241" i="9"/>
  <c r="AC240" i="9"/>
  <c r="O240" i="9"/>
  <c r="X240" i="9" s="1"/>
  <c r="H240" i="9"/>
  <c r="G240" i="9"/>
  <c r="F240" i="9"/>
  <c r="B240" i="9"/>
  <c r="Q240" i="9" s="1"/>
  <c r="AD240" i="9" s="1"/>
  <c r="AD239" i="9"/>
  <c r="AC239" i="9"/>
  <c r="X239" i="9"/>
  <c r="AB238" i="9" s="1"/>
  <c r="H239" i="9"/>
  <c r="AC238" i="9"/>
  <c r="O238" i="9"/>
  <c r="X238" i="9" s="1"/>
  <c r="H238" i="9"/>
  <c r="G238" i="9"/>
  <c r="F238" i="9"/>
  <c r="B238" i="9"/>
  <c r="Y238" i="9" s="1"/>
  <c r="AD237" i="9"/>
  <c r="AC237" i="9"/>
  <c r="X237" i="9"/>
  <c r="AB236" i="9" s="1"/>
  <c r="H237" i="9"/>
  <c r="AC236" i="9"/>
  <c r="O236" i="9"/>
  <c r="X236" i="9" s="1"/>
  <c r="H236" i="9"/>
  <c r="G236" i="9"/>
  <c r="F236" i="9"/>
  <c r="B236" i="9"/>
  <c r="Y236" i="9" s="1"/>
  <c r="AD235" i="9"/>
  <c r="AC235" i="9"/>
  <c r="X235" i="9"/>
  <c r="H235" i="9"/>
  <c r="AC234" i="9"/>
  <c r="O234" i="9"/>
  <c r="X234" i="9" s="1"/>
  <c r="H234" i="9"/>
  <c r="G234" i="9"/>
  <c r="F234" i="9"/>
  <c r="B234" i="9"/>
  <c r="Q234" i="9" s="1"/>
  <c r="AD234" i="9" s="1"/>
  <c r="AD233" i="9"/>
  <c r="AC233" i="9"/>
  <c r="X233" i="9"/>
  <c r="AB232" i="9" s="1"/>
  <c r="H233" i="9"/>
  <c r="AC232" i="9"/>
  <c r="O232" i="9"/>
  <c r="X232" i="9" s="1"/>
  <c r="H232" i="9"/>
  <c r="G232" i="9"/>
  <c r="F232" i="9"/>
  <c r="B232" i="9"/>
  <c r="Q232" i="9" s="1"/>
  <c r="AD232" i="9" s="1"/>
  <c r="AD231" i="9"/>
  <c r="AB230" i="9" s="1"/>
  <c r="AC231" i="9"/>
  <c r="X231" i="9"/>
  <c r="H231" i="9"/>
  <c r="AC230" i="9"/>
  <c r="O230" i="9"/>
  <c r="X230" i="9" s="1"/>
  <c r="H230" i="9"/>
  <c r="G230" i="9"/>
  <c r="F230" i="9"/>
  <c r="B230" i="9"/>
  <c r="Q230" i="9" s="1"/>
  <c r="AD230" i="9" s="1"/>
  <c r="AD229" i="9"/>
  <c r="AC229" i="9"/>
  <c r="X229" i="9"/>
  <c r="H229" i="9"/>
  <c r="AC228" i="9"/>
  <c r="O228" i="9"/>
  <c r="X228" i="9" s="1"/>
  <c r="H228" i="9"/>
  <c r="G228" i="9"/>
  <c r="F228" i="9"/>
  <c r="B228" i="9"/>
  <c r="Q228" i="9" s="1"/>
  <c r="AD228" i="9" s="1"/>
  <c r="AD227" i="9"/>
  <c r="AC227" i="9"/>
  <c r="X227" i="9"/>
  <c r="H227" i="9"/>
  <c r="AC226" i="9"/>
  <c r="X226" i="9"/>
  <c r="O226" i="9"/>
  <c r="H226" i="9"/>
  <c r="G226" i="9"/>
  <c r="F226" i="9"/>
  <c r="B226" i="9"/>
  <c r="Q226" i="9" s="1"/>
  <c r="AD226" i="9" s="1"/>
  <c r="AD225" i="9"/>
  <c r="AB224" i="9" s="1"/>
  <c r="AC225" i="9"/>
  <c r="X225" i="9"/>
  <c r="H225" i="9"/>
  <c r="AC224" i="9"/>
  <c r="O224" i="9"/>
  <c r="X224" i="9" s="1"/>
  <c r="H224" i="9"/>
  <c r="G224" i="9"/>
  <c r="F224" i="9"/>
  <c r="B224" i="9"/>
  <c r="Q224" i="9" s="1"/>
  <c r="AD224" i="9" s="1"/>
  <c r="AD223" i="9"/>
  <c r="AC223" i="9"/>
  <c r="X223" i="9"/>
  <c r="H223" i="9"/>
  <c r="AC222" i="9"/>
  <c r="O222" i="9"/>
  <c r="X222" i="9" s="1"/>
  <c r="H222" i="9"/>
  <c r="G222" i="9"/>
  <c r="F222" i="9"/>
  <c r="B222" i="9"/>
  <c r="Q222" i="9" s="1"/>
  <c r="AD222" i="9" s="1"/>
  <c r="AD221" i="9"/>
  <c r="AC221" i="9"/>
  <c r="X221" i="9"/>
  <c r="H221" i="9"/>
  <c r="AC220" i="9"/>
  <c r="O220" i="9"/>
  <c r="X220" i="9" s="1"/>
  <c r="H220" i="9"/>
  <c r="G220" i="9"/>
  <c r="F220" i="9"/>
  <c r="B220" i="9"/>
  <c r="Q220" i="9" s="1"/>
  <c r="AD220" i="9" s="1"/>
  <c r="AD219" i="9"/>
  <c r="AC219" i="9"/>
  <c r="X219" i="9"/>
  <c r="H219" i="9"/>
  <c r="AC218" i="9"/>
  <c r="O218" i="9"/>
  <c r="X218" i="9" s="1"/>
  <c r="H218" i="9"/>
  <c r="G218" i="9"/>
  <c r="F218" i="9"/>
  <c r="B218" i="9"/>
  <c r="Q218" i="9" s="1"/>
  <c r="AD218" i="9" s="1"/>
  <c r="AD217" i="9"/>
  <c r="AC217" i="9"/>
  <c r="X217" i="9"/>
  <c r="H217" i="9"/>
  <c r="AC216" i="9"/>
  <c r="O216" i="9"/>
  <c r="X216" i="9" s="1"/>
  <c r="H216" i="9"/>
  <c r="G216" i="9"/>
  <c r="F216" i="9"/>
  <c r="B216" i="9"/>
  <c r="Q216" i="9" s="1"/>
  <c r="AD216" i="9" s="1"/>
  <c r="AD215" i="9"/>
  <c r="AC215" i="9"/>
  <c r="X215" i="9"/>
  <c r="H215" i="9"/>
  <c r="AC214" i="9"/>
  <c r="O214" i="9"/>
  <c r="X214" i="9" s="1"/>
  <c r="H214" i="9"/>
  <c r="G214" i="9"/>
  <c r="F214" i="9"/>
  <c r="B214" i="9"/>
  <c r="Q214" i="9" s="1"/>
  <c r="AD214" i="9" s="1"/>
  <c r="AD213" i="9"/>
  <c r="AC213" i="9"/>
  <c r="X213" i="9"/>
  <c r="H213" i="9"/>
  <c r="AC212" i="9"/>
  <c r="X212" i="9"/>
  <c r="O212" i="9"/>
  <c r="H212" i="9"/>
  <c r="G212" i="9"/>
  <c r="F212" i="9"/>
  <c r="B212" i="9"/>
  <c r="Q212" i="9" s="1"/>
  <c r="AD212" i="9" s="1"/>
  <c r="AB211" i="9" s="1"/>
  <c r="AD211" i="9"/>
  <c r="AC211" i="9"/>
  <c r="X211" i="9"/>
  <c r="H211" i="9"/>
  <c r="AC210" i="9"/>
  <c r="X210" i="9"/>
  <c r="O210" i="9"/>
  <c r="H210" i="9"/>
  <c r="G210" i="9"/>
  <c r="F210" i="9"/>
  <c r="B210" i="9"/>
  <c r="Y210" i="9" s="1"/>
  <c r="AD209" i="9"/>
  <c r="AC209" i="9"/>
  <c r="X209" i="9"/>
  <c r="H209" i="9"/>
  <c r="AC208" i="9"/>
  <c r="X208" i="9"/>
  <c r="O208" i="9"/>
  <c r="H208" i="9"/>
  <c r="G208" i="9"/>
  <c r="F208" i="9"/>
  <c r="B208" i="9"/>
  <c r="Q208" i="9" s="1"/>
  <c r="AD208" i="9" s="1"/>
  <c r="AB207" i="9" s="1"/>
  <c r="AD207" i="9"/>
  <c r="AB206" i="9" s="1"/>
  <c r="AC207" i="9"/>
  <c r="X207" i="9"/>
  <c r="H207" i="9"/>
  <c r="AC206" i="9"/>
  <c r="O206" i="9"/>
  <c r="X206" i="9" s="1"/>
  <c r="H206" i="9"/>
  <c r="G206" i="9"/>
  <c r="F206" i="9"/>
  <c r="B206" i="9"/>
  <c r="Q206" i="9" s="1"/>
  <c r="AD206" i="9" s="1"/>
  <c r="AD205" i="9"/>
  <c r="AC205" i="9"/>
  <c r="X205" i="9"/>
  <c r="H205" i="9"/>
  <c r="AC204" i="9"/>
  <c r="O204" i="9"/>
  <c r="X204" i="9" s="1"/>
  <c r="H204" i="9"/>
  <c r="G204" i="9"/>
  <c r="F204" i="9"/>
  <c r="B204" i="9"/>
  <c r="Q204" i="9" s="1"/>
  <c r="AD204" i="9" s="1"/>
  <c r="AD203" i="9"/>
  <c r="AC203" i="9"/>
  <c r="X203" i="9"/>
  <c r="H203" i="9"/>
  <c r="AC202" i="9"/>
  <c r="O202" i="9"/>
  <c r="X202" i="9" s="1"/>
  <c r="H202" i="9"/>
  <c r="G202" i="9"/>
  <c r="F202" i="9"/>
  <c r="B202" i="9"/>
  <c r="Q202" i="9" s="1"/>
  <c r="AD202" i="9" s="1"/>
  <c r="AD201" i="9"/>
  <c r="AC201" i="9"/>
  <c r="X201" i="9"/>
  <c r="H201" i="9"/>
  <c r="AC200" i="9"/>
  <c r="O200" i="9"/>
  <c r="X200" i="9" s="1"/>
  <c r="H200" i="9"/>
  <c r="G200" i="9"/>
  <c r="F200" i="9"/>
  <c r="B200" i="9"/>
  <c r="Q200" i="9" s="1"/>
  <c r="AD200" i="9" s="1"/>
  <c r="AD199" i="9"/>
  <c r="AC199" i="9"/>
  <c r="X199" i="9"/>
  <c r="AB198" i="9" s="1"/>
  <c r="H199" i="9"/>
  <c r="AC198" i="9"/>
  <c r="O198" i="9"/>
  <c r="X198" i="9" s="1"/>
  <c r="H198" i="9"/>
  <c r="G198" i="9"/>
  <c r="F198" i="9"/>
  <c r="B198" i="9"/>
  <c r="Q198" i="9" s="1"/>
  <c r="AD198" i="9" s="1"/>
  <c r="AD197" i="9"/>
  <c r="AC197" i="9"/>
  <c r="X197" i="9"/>
  <c r="H197" i="9"/>
  <c r="AC196" i="9"/>
  <c r="O196" i="9"/>
  <c r="X196" i="9" s="1"/>
  <c r="H196" i="9"/>
  <c r="G196" i="9"/>
  <c r="F196" i="9"/>
  <c r="B196" i="9"/>
  <c r="Q196" i="9" s="1"/>
  <c r="AD196" i="9" s="1"/>
  <c r="AD195" i="9"/>
  <c r="AC195" i="9"/>
  <c r="X195" i="9"/>
  <c r="H195" i="9"/>
  <c r="AC194" i="9"/>
  <c r="O194" i="9"/>
  <c r="X194" i="9" s="1"/>
  <c r="H194" i="9"/>
  <c r="G194" i="9"/>
  <c r="F194" i="9"/>
  <c r="B194" i="9"/>
  <c r="Y194" i="9" s="1"/>
  <c r="AD193" i="9"/>
  <c r="AC193" i="9"/>
  <c r="X193" i="9"/>
  <c r="AB192" i="9" s="1"/>
  <c r="H193" i="9"/>
  <c r="AC192" i="9"/>
  <c r="O192" i="9"/>
  <c r="X192" i="9" s="1"/>
  <c r="H192" i="9"/>
  <c r="G192" i="9"/>
  <c r="F192" i="9"/>
  <c r="B192" i="9"/>
  <c r="Q192" i="9" s="1"/>
  <c r="AD192" i="9" s="1"/>
  <c r="AD191" i="9"/>
  <c r="AC191" i="9"/>
  <c r="X191" i="9"/>
  <c r="H191" i="9"/>
  <c r="AC190" i="9"/>
  <c r="O190" i="9"/>
  <c r="X190" i="9" s="1"/>
  <c r="H190" i="9"/>
  <c r="G190" i="9"/>
  <c r="F190" i="9"/>
  <c r="B190" i="9"/>
  <c r="Y190" i="9" s="1"/>
  <c r="AD189" i="9"/>
  <c r="AC189" i="9"/>
  <c r="X189" i="9"/>
  <c r="H189" i="9"/>
  <c r="AC188" i="9"/>
  <c r="X188" i="9"/>
  <c r="O188" i="9"/>
  <c r="H188" i="9"/>
  <c r="G188" i="9"/>
  <c r="F188" i="9"/>
  <c r="B188" i="9"/>
  <c r="Y188" i="9" s="1"/>
  <c r="AD187" i="9"/>
  <c r="AB186" i="9" s="1"/>
  <c r="AC187" i="9"/>
  <c r="X187" i="9"/>
  <c r="H187" i="9"/>
  <c r="AC186" i="9"/>
  <c r="O186" i="9"/>
  <c r="X186" i="9" s="1"/>
  <c r="H186" i="9"/>
  <c r="G186" i="9"/>
  <c r="F186" i="9"/>
  <c r="B186" i="9"/>
  <c r="Q186" i="9" s="1"/>
  <c r="AD186" i="9" s="1"/>
  <c r="AD185" i="9"/>
  <c r="AB184" i="9" s="1"/>
  <c r="AC185" i="9"/>
  <c r="X185" i="9"/>
  <c r="H185" i="9"/>
  <c r="AC184" i="9"/>
  <c r="O184" i="9"/>
  <c r="X184" i="9" s="1"/>
  <c r="H184" i="9"/>
  <c r="G184" i="9"/>
  <c r="F184" i="9"/>
  <c r="B184" i="9"/>
  <c r="Q184" i="9" s="1"/>
  <c r="AD184" i="9" s="1"/>
  <c r="AD183" i="9"/>
  <c r="AC183" i="9"/>
  <c r="X183" i="9"/>
  <c r="H183" i="9"/>
  <c r="AC182" i="9"/>
  <c r="X182" i="9"/>
  <c r="O182" i="9"/>
  <c r="H182" i="9"/>
  <c r="G182" i="9"/>
  <c r="F182" i="9"/>
  <c r="B182" i="9"/>
  <c r="Q182" i="9" s="1"/>
  <c r="AD182" i="9" s="1"/>
  <c r="AB181" i="9" s="1"/>
  <c r="AD181" i="9"/>
  <c r="AC181" i="9"/>
  <c r="X181" i="9"/>
  <c r="H181" i="9"/>
  <c r="AC180" i="9"/>
  <c r="O180" i="9"/>
  <c r="X180" i="9" s="1"/>
  <c r="H180" i="9"/>
  <c r="G180" i="9"/>
  <c r="F180" i="9"/>
  <c r="B180" i="9"/>
  <c r="Q180" i="9" s="1"/>
  <c r="AD180" i="9" s="1"/>
  <c r="AD179" i="9"/>
  <c r="AC179" i="9"/>
  <c r="X179" i="9"/>
  <c r="AB178" i="9" s="1"/>
  <c r="H179" i="9"/>
  <c r="AC178" i="9"/>
  <c r="O178" i="9"/>
  <c r="X178" i="9" s="1"/>
  <c r="H178" i="9"/>
  <c r="G178" i="9"/>
  <c r="F178" i="9"/>
  <c r="B178" i="9"/>
  <c r="Q178" i="9" s="1"/>
  <c r="AD178" i="9" s="1"/>
  <c r="AD177" i="9"/>
  <c r="AC177" i="9"/>
  <c r="X177" i="9"/>
  <c r="AB176" i="9" s="1"/>
  <c r="H177" i="9"/>
  <c r="AC176" i="9"/>
  <c r="O176" i="9"/>
  <c r="X176" i="9" s="1"/>
  <c r="H176" i="9"/>
  <c r="G176" i="9"/>
  <c r="F176" i="9"/>
  <c r="B176" i="9"/>
  <c r="Q176" i="9" s="1"/>
  <c r="AD176" i="9" s="1"/>
  <c r="AD175" i="9"/>
  <c r="AC175" i="9"/>
  <c r="X175" i="9"/>
  <c r="H175" i="9"/>
  <c r="AC174" i="9"/>
  <c r="O174" i="9"/>
  <c r="X174" i="9" s="1"/>
  <c r="H174" i="9"/>
  <c r="G174" i="9"/>
  <c r="F174" i="9"/>
  <c r="B174" i="9"/>
  <c r="Y174" i="9" s="1"/>
  <c r="AD173" i="9"/>
  <c r="AC173" i="9"/>
  <c r="X173" i="9"/>
  <c r="AB172" i="9" s="1"/>
  <c r="H173" i="9"/>
  <c r="AC172" i="9"/>
  <c r="O172" i="9"/>
  <c r="X172" i="9" s="1"/>
  <c r="H172" i="9"/>
  <c r="G172" i="9"/>
  <c r="F172" i="9"/>
  <c r="B172" i="9"/>
  <c r="Y172" i="9" s="1"/>
  <c r="AD171" i="9"/>
  <c r="AB170" i="9" s="1"/>
  <c r="AC171" i="9"/>
  <c r="X171" i="9"/>
  <c r="H171" i="9"/>
  <c r="AC170" i="9"/>
  <c r="O170" i="9"/>
  <c r="X170" i="9" s="1"/>
  <c r="H170" i="9"/>
  <c r="G170" i="9"/>
  <c r="F170" i="9"/>
  <c r="B170" i="9"/>
  <c r="Q170" i="9" s="1"/>
  <c r="AD170" i="9" s="1"/>
  <c r="AD169" i="9"/>
  <c r="AB168" i="9" s="1"/>
  <c r="AC169" i="9"/>
  <c r="X169" i="9"/>
  <c r="H169" i="9"/>
  <c r="AC168" i="9"/>
  <c r="X168" i="9"/>
  <c r="O168" i="9"/>
  <c r="H168" i="9"/>
  <c r="G168" i="9"/>
  <c r="F168" i="9"/>
  <c r="B168" i="9"/>
  <c r="Q168" i="9" s="1"/>
  <c r="AD168" i="9" s="1"/>
  <c r="AB167" i="9" s="1"/>
  <c r="AD167" i="9"/>
  <c r="AC167" i="9"/>
  <c r="X167" i="9"/>
  <c r="H167" i="9"/>
  <c r="AC166" i="9"/>
  <c r="X166" i="9"/>
  <c r="O166" i="9"/>
  <c r="H166" i="9"/>
  <c r="G166" i="9"/>
  <c r="F166" i="9"/>
  <c r="B166" i="9"/>
  <c r="Q166" i="9" s="1"/>
  <c r="AD166" i="9" s="1"/>
  <c r="AD165" i="9"/>
  <c r="AC165" i="9"/>
  <c r="X165" i="9"/>
  <c r="H165" i="9"/>
  <c r="AC164" i="9"/>
  <c r="O164" i="9"/>
  <c r="X164" i="9" s="1"/>
  <c r="H164" i="9"/>
  <c r="G164" i="9"/>
  <c r="F164" i="9"/>
  <c r="B164" i="9"/>
  <c r="Q164" i="9" s="1"/>
  <c r="AD164" i="9" s="1"/>
  <c r="AD163" i="9"/>
  <c r="AC163" i="9"/>
  <c r="X163" i="9"/>
  <c r="H163" i="9"/>
  <c r="AC162" i="9"/>
  <c r="O162" i="9"/>
  <c r="X162" i="9" s="1"/>
  <c r="H162" i="9"/>
  <c r="G162" i="9"/>
  <c r="F162" i="9"/>
  <c r="B162" i="9"/>
  <c r="Q162" i="9" s="1"/>
  <c r="AD162" i="9" s="1"/>
  <c r="AD161" i="9"/>
  <c r="AC161" i="9"/>
  <c r="X161" i="9"/>
  <c r="H161" i="9"/>
  <c r="AC160" i="9"/>
  <c r="O160" i="9"/>
  <c r="X160" i="9" s="1"/>
  <c r="H160" i="9"/>
  <c r="G160" i="9"/>
  <c r="F160" i="9"/>
  <c r="B160" i="9"/>
  <c r="Q160" i="9" s="1"/>
  <c r="AD160" i="9" s="1"/>
  <c r="AD159" i="9"/>
  <c r="AC159" i="9"/>
  <c r="X159" i="9"/>
  <c r="H159" i="9"/>
  <c r="AC158" i="9"/>
  <c r="O158" i="9"/>
  <c r="X158" i="9" s="1"/>
  <c r="H158" i="9"/>
  <c r="G158" i="9"/>
  <c r="F158" i="9"/>
  <c r="B158" i="9"/>
  <c r="Q158" i="9" s="1"/>
  <c r="AD158" i="9" s="1"/>
  <c r="AD157" i="9"/>
  <c r="AC157" i="9"/>
  <c r="X157" i="9"/>
  <c r="H157" i="9"/>
  <c r="AC156" i="9"/>
  <c r="O156" i="9"/>
  <c r="X156" i="9" s="1"/>
  <c r="H156" i="9"/>
  <c r="G156" i="9"/>
  <c r="F156" i="9"/>
  <c r="B156" i="9"/>
  <c r="Q156" i="9" s="1"/>
  <c r="AD156" i="9" s="1"/>
  <c r="AD155" i="9"/>
  <c r="AC155" i="9"/>
  <c r="X155" i="9"/>
  <c r="H155" i="9"/>
  <c r="AC154" i="9"/>
  <c r="O154" i="9"/>
  <c r="X154" i="9" s="1"/>
  <c r="H154" i="9"/>
  <c r="G154" i="9"/>
  <c r="F154" i="9"/>
  <c r="B154" i="9"/>
  <c r="Q154" i="9" s="1"/>
  <c r="AD154" i="9" s="1"/>
  <c r="AD153" i="9"/>
  <c r="AC153" i="9"/>
  <c r="X153" i="9"/>
  <c r="H153" i="9"/>
  <c r="AC152" i="9"/>
  <c r="O152" i="9"/>
  <c r="X152" i="9" s="1"/>
  <c r="H152" i="9"/>
  <c r="G152" i="9"/>
  <c r="F152" i="9"/>
  <c r="B152" i="9"/>
  <c r="Q152" i="9" s="1"/>
  <c r="AD152" i="9" s="1"/>
  <c r="AD151" i="9"/>
  <c r="AC151" i="9"/>
  <c r="X151" i="9"/>
  <c r="H151" i="9"/>
  <c r="AC150" i="9"/>
  <c r="X150" i="9"/>
  <c r="O150" i="9"/>
  <c r="H150" i="9"/>
  <c r="G150" i="9"/>
  <c r="F150" i="9"/>
  <c r="B150" i="9"/>
  <c r="Q150" i="9" s="1"/>
  <c r="AD150" i="9" s="1"/>
  <c r="AD149" i="9"/>
  <c r="AB148" i="9" s="1"/>
  <c r="AC149" i="9"/>
  <c r="X149" i="9"/>
  <c r="H149" i="9"/>
  <c r="AC148" i="9"/>
  <c r="O148" i="9"/>
  <c r="X148" i="9" s="1"/>
  <c r="H148" i="9"/>
  <c r="G148" i="9"/>
  <c r="F148" i="9"/>
  <c r="B148" i="9"/>
  <c r="Q148" i="9" s="1"/>
  <c r="AD148" i="9" s="1"/>
  <c r="AD147" i="9"/>
  <c r="AB146" i="9" s="1"/>
  <c r="AC147" i="9"/>
  <c r="X147" i="9"/>
  <c r="H147" i="9"/>
  <c r="AC146" i="9"/>
  <c r="O146" i="9"/>
  <c r="X146" i="9" s="1"/>
  <c r="H146" i="9"/>
  <c r="G146" i="9"/>
  <c r="F146" i="9"/>
  <c r="B146" i="9"/>
  <c r="Q146" i="9" s="1"/>
  <c r="AD146" i="9" s="1"/>
  <c r="AD145" i="9"/>
  <c r="AC145" i="9"/>
  <c r="X145" i="9"/>
  <c r="H145" i="9"/>
  <c r="AC144" i="9"/>
  <c r="X144" i="9"/>
  <c r="O144" i="9"/>
  <c r="H144" i="9"/>
  <c r="G144" i="9"/>
  <c r="F144" i="9"/>
  <c r="B144" i="9"/>
  <c r="Q144" i="9" s="1"/>
  <c r="AD144" i="9" s="1"/>
  <c r="AD143" i="9"/>
  <c r="AC143" i="9"/>
  <c r="X143" i="9"/>
  <c r="H143" i="9"/>
  <c r="AC142" i="9"/>
  <c r="O142" i="9"/>
  <c r="X142" i="9" s="1"/>
  <c r="H142" i="9"/>
  <c r="G142" i="9"/>
  <c r="F142" i="9"/>
  <c r="B142" i="9"/>
  <c r="Q142" i="9" s="1"/>
  <c r="AD142" i="9" s="1"/>
  <c r="AD141" i="9"/>
  <c r="AC141" i="9"/>
  <c r="X141" i="9"/>
  <c r="H141" i="9"/>
  <c r="AC140" i="9"/>
  <c r="O140" i="9"/>
  <c r="X140" i="9" s="1"/>
  <c r="H140" i="9"/>
  <c r="G140" i="9"/>
  <c r="F140" i="9"/>
  <c r="B140" i="9"/>
  <c r="Q140" i="9" s="1"/>
  <c r="AD140" i="9" s="1"/>
  <c r="AD139" i="9"/>
  <c r="AC139" i="9"/>
  <c r="X139" i="9"/>
  <c r="H139" i="9"/>
  <c r="AC138" i="9"/>
  <c r="O138" i="9"/>
  <c r="X138" i="9" s="1"/>
  <c r="H138" i="9"/>
  <c r="G138" i="9"/>
  <c r="F138" i="9"/>
  <c r="B138" i="9"/>
  <c r="Q138" i="9" s="1"/>
  <c r="AD138" i="9" s="1"/>
  <c r="AD137" i="9"/>
  <c r="AC137" i="9"/>
  <c r="X137" i="9"/>
  <c r="AB136" i="9" s="1"/>
  <c r="H137" i="9"/>
  <c r="AC136" i="9"/>
  <c r="O136" i="9"/>
  <c r="X136" i="9" s="1"/>
  <c r="H136" i="9"/>
  <c r="G136" i="9"/>
  <c r="F136" i="9"/>
  <c r="B136" i="9"/>
  <c r="Q136" i="9" s="1"/>
  <c r="AD136" i="9" s="1"/>
  <c r="AD135" i="9"/>
  <c r="AC135" i="9"/>
  <c r="X135" i="9"/>
  <c r="H135" i="9"/>
  <c r="AC134" i="9"/>
  <c r="O134" i="9"/>
  <c r="X134" i="9" s="1"/>
  <c r="H134" i="9"/>
  <c r="G134" i="9"/>
  <c r="F134" i="9"/>
  <c r="B134" i="9"/>
  <c r="Q134" i="9" s="1"/>
  <c r="AD134" i="9" s="1"/>
  <c r="AD133" i="9"/>
  <c r="AC133" i="9"/>
  <c r="X133" i="9"/>
  <c r="H133" i="9"/>
  <c r="AC132" i="9"/>
  <c r="O132" i="9"/>
  <c r="X132" i="9" s="1"/>
  <c r="H132" i="9"/>
  <c r="G132" i="9"/>
  <c r="F132" i="9"/>
  <c r="B132" i="9"/>
  <c r="Q132" i="9" s="1"/>
  <c r="AD132" i="9" s="1"/>
  <c r="AD131" i="9"/>
  <c r="AB130" i="9" s="1"/>
  <c r="AC131" i="9"/>
  <c r="X131" i="9"/>
  <c r="H131" i="9"/>
  <c r="AC130" i="9"/>
  <c r="O130" i="9"/>
  <c r="X130" i="9" s="1"/>
  <c r="H130" i="9"/>
  <c r="G130" i="9"/>
  <c r="F130" i="9"/>
  <c r="B130" i="9"/>
  <c r="Q130" i="9" s="1"/>
  <c r="AD130" i="9" s="1"/>
  <c r="AD129" i="9"/>
  <c r="AC129" i="9"/>
  <c r="X129" i="9"/>
  <c r="H129" i="9"/>
  <c r="AC128" i="9"/>
  <c r="O128" i="9"/>
  <c r="X128" i="9" s="1"/>
  <c r="H128" i="9"/>
  <c r="G128" i="9"/>
  <c r="F128" i="9"/>
  <c r="B128" i="9"/>
  <c r="Q128" i="9" s="1"/>
  <c r="AD128" i="9" s="1"/>
  <c r="AD127" i="9"/>
  <c r="AC127" i="9"/>
  <c r="X127" i="9"/>
  <c r="H127" i="9"/>
  <c r="AC126" i="9"/>
  <c r="X126" i="9"/>
  <c r="O126" i="9"/>
  <c r="H126" i="9"/>
  <c r="G126" i="9"/>
  <c r="F126" i="9"/>
  <c r="B126" i="9"/>
  <c r="Y126" i="9" s="1"/>
  <c r="AD125" i="9"/>
  <c r="AB124" i="9" s="1"/>
  <c r="AC125" i="9"/>
  <c r="X125" i="9"/>
  <c r="H125" i="9"/>
  <c r="AC124" i="9"/>
  <c r="O124" i="9"/>
  <c r="X124" i="9" s="1"/>
  <c r="H124" i="9"/>
  <c r="G124" i="9"/>
  <c r="F124" i="9"/>
  <c r="B124" i="9"/>
  <c r="Y124" i="9" s="1"/>
  <c r="AD123" i="9"/>
  <c r="AC123" i="9"/>
  <c r="X123" i="9"/>
  <c r="H123" i="9"/>
  <c r="AC122" i="9"/>
  <c r="O122" i="9"/>
  <c r="X122" i="9" s="1"/>
  <c r="H122" i="9"/>
  <c r="G122" i="9"/>
  <c r="F122" i="9"/>
  <c r="B122" i="9"/>
  <c r="Q122" i="9" s="1"/>
  <c r="AD122" i="9" s="1"/>
  <c r="AD121" i="9"/>
  <c r="AC121" i="9"/>
  <c r="X121" i="9"/>
  <c r="H121" i="9"/>
  <c r="AC120" i="9"/>
  <c r="O120" i="9"/>
  <c r="X120" i="9" s="1"/>
  <c r="H120" i="9"/>
  <c r="G120" i="9"/>
  <c r="F120" i="9"/>
  <c r="B120" i="9"/>
  <c r="Q120" i="9" s="1"/>
  <c r="AD120" i="9" s="1"/>
  <c r="AD119" i="9"/>
  <c r="AC119" i="9"/>
  <c r="X119" i="9"/>
  <c r="H119" i="9"/>
  <c r="AC118" i="9"/>
  <c r="O118" i="9"/>
  <c r="X118" i="9" s="1"/>
  <c r="H118" i="9"/>
  <c r="G118" i="9"/>
  <c r="F118" i="9"/>
  <c r="B118" i="9"/>
  <c r="Q118" i="9" s="1"/>
  <c r="AD118" i="9" s="1"/>
  <c r="AD117" i="9"/>
  <c r="AC117" i="9"/>
  <c r="X117" i="9"/>
  <c r="H117" i="9"/>
  <c r="AC116" i="9"/>
  <c r="O116" i="9"/>
  <c r="X116" i="9" s="1"/>
  <c r="H116" i="9"/>
  <c r="G116" i="9"/>
  <c r="F116" i="9"/>
  <c r="B116" i="9"/>
  <c r="Q116" i="9" s="1"/>
  <c r="AD116" i="9" s="1"/>
  <c r="AD115" i="9"/>
  <c r="AC115" i="9"/>
  <c r="X115" i="9"/>
  <c r="H115" i="9"/>
  <c r="AC114" i="9"/>
  <c r="O114" i="9"/>
  <c r="X114" i="9" s="1"/>
  <c r="H114" i="9"/>
  <c r="G114" i="9"/>
  <c r="F114" i="9"/>
  <c r="B114" i="9"/>
  <c r="Q114" i="9" s="1"/>
  <c r="AD114" i="9" s="1"/>
  <c r="AD113" i="9"/>
  <c r="AC113" i="9"/>
  <c r="X113" i="9"/>
  <c r="AB112" i="9" s="1"/>
  <c r="H113" i="9"/>
  <c r="AC112" i="9"/>
  <c r="X112" i="9"/>
  <c r="O112" i="9"/>
  <c r="H112" i="9"/>
  <c r="G112" i="9"/>
  <c r="F112" i="9"/>
  <c r="B112" i="9"/>
  <c r="Q112" i="9" s="1"/>
  <c r="AD112" i="9" s="1"/>
  <c r="AB111" i="9" s="1"/>
  <c r="AD111" i="9"/>
  <c r="AC111" i="9"/>
  <c r="X111" i="9"/>
  <c r="H111" i="9"/>
  <c r="AC110" i="9"/>
  <c r="X110" i="9"/>
  <c r="O110" i="9"/>
  <c r="H110" i="9"/>
  <c r="G110" i="9"/>
  <c r="F110" i="9"/>
  <c r="B110" i="9"/>
  <c r="Q110" i="9" s="1"/>
  <c r="AD110" i="9" s="1"/>
  <c r="AD109" i="9"/>
  <c r="AC109" i="9"/>
  <c r="X109" i="9"/>
  <c r="H109" i="9"/>
  <c r="AC108" i="9"/>
  <c r="X108" i="9"/>
  <c r="O108" i="9"/>
  <c r="H108" i="9"/>
  <c r="G108" i="9"/>
  <c r="F108" i="9"/>
  <c r="B108" i="9"/>
  <c r="Q108" i="9" s="1"/>
  <c r="AD108" i="9" s="1"/>
  <c r="AB107" i="9" s="1"/>
  <c r="AD107" i="9"/>
  <c r="AB106" i="9" s="1"/>
  <c r="AC107" i="9"/>
  <c r="X107" i="9"/>
  <c r="H107" i="9"/>
  <c r="AC106" i="9"/>
  <c r="O106" i="9"/>
  <c r="X106" i="9" s="1"/>
  <c r="H106" i="9"/>
  <c r="G106" i="9"/>
  <c r="F106" i="9"/>
  <c r="B106" i="9"/>
  <c r="Q106" i="9" s="1"/>
  <c r="AD106" i="9" s="1"/>
  <c r="AD105" i="9"/>
  <c r="AC105" i="9"/>
  <c r="X105" i="9"/>
  <c r="H105" i="9"/>
  <c r="AC104" i="9"/>
  <c r="O104" i="9"/>
  <c r="X104" i="9" s="1"/>
  <c r="H104" i="9"/>
  <c r="G104" i="9"/>
  <c r="F104" i="9"/>
  <c r="B104" i="9"/>
  <c r="Q104" i="9" s="1"/>
  <c r="AD104" i="9" s="1"/>
  <c r="AD103" i="9"/>
  <c r="AC103" i="9"/>
  <c r="X103" i="9"/>
  <c r="H103" i="9"/>
  <c r="AC102" i="9"/>
  <c r="O102" i="9"/>
  <c r="X102" i="9" s="1"/>
  <c r="H102" i="9"/>
  <c r="G102" i="9"/>
  <c r="F102" i="9"/>
  <c r="B102" i="9"/>
  <c r="Q102" i="9" s="1"/>
  <c r="AD102" i="9" s="1"/>
  <c r="AD101" i="9"/>
  <c r="AC101" i="9"/>
  <c r="X101" i="9"/>
  <c r="H101" i="9"/>
  <c r="AC100" i="9"/>
  <c r="O100" i="9"/>
  <c r="X100" i="9" s="1"/>
  <c r="H100" i="9"/>
  <c r="G100" i="9"/>
  <c r="F100" i="9"/>
  <c r="B100" i="9"/>
  <c r="Q100" i="9" s="1"/>
  <c r="AD100" i="9" s="1"/>
  <c r="AD99" i="9"/>
  <c r="AC99" i="9"/>
  <c r="X99" i="9"/>
  <c r="H99" i="9"/>
  <c r="AC98" i="9"/>
  <c r="O98" i="9"/>
  <c r="X98" i="9" s="1"/>
  <c r="H98" i="9"/>
  <c r="G98" i="9"/>
  <c r="F98" i="9"/>
  <c r="B98" i="9"/>
  <c r="Y98" i="9" s="1"/>
  <c r="AD97" i="9"/>
  <c r="AC97" i="9"/>
  <c r="X97" i="9"/>
  <c r="AB96" i="9" s="1"/>
  <c r="H97" i="9"/>
  <c r="AC96" i="9"/>
  <c r="O96" i="9"/>
  <c r="X96" i="9" s="1"/>
  <c r="H96" i="9"/>
  <c r="G96" i="9"/>
  <c r="F96" i="9"/>
  <c r="B96" i="9"/>
  <c r="Q96" i="9" s="1"/>
  <c r="AD96" i="9" s="1"/>
  <c r="AD95" i="9"/>
  <c r="AC95" i="9"/>
  <c r="X95" i="9"/>
  <c r="H95" i="9"/>
  <c r="AC94" i="9"/>
  <c r="O94" i="9"/>
  <c r="X94" i="9" s="1"/>
  <c r="H94" i="9"/>
  <c r="G94" i="9"/>
  <c r="F94" i="9"/>
  <c r="B94" i="9"/>
  <c r="Q94" i="9" s="1"/>
  <c r="AD94" i="9" s="1"/>
  <c r="AD93" i="9"/>
  <c r="AC93" i="9"/>
  <c r="X93" i="9"/>
  <c r="AB92" i="9" s="1"/>
  <c r="H93" i="9"/>
  <c r="AC92" i="9"/>
  <c r="X92" i="9"/>
  <c r="O92" i="9"/>
  <c r="H92" i="9"/>
  <c r="G92" i="9"/>
  <c r="F92" i="9"/>
  <c r="B92" i="9"/>
  <c r="Q92" i="9" s="1"/>
  <c r="AD92" i="9" s="1"/>
  <c r="AD91" i="9"/>
  <c r="AB90" i="9" s="1"/>
  <c r="AC91" i="9"/>
  <c r="X91" i="9"/>
  <c r="H91" i="9"/>
  <c r="AC90" i="9"/>
  <c r="X90" i="9"/>
  <c r="O90" i="9"/>
  <c r="H90" i="9"/>
  <c r="G90" i="9"/>
  <c r="F90" i="9"/>
  <c r="B90" i="9"/>
  <c r="Q90" i="9" s="1"/>
  <c r="AD90" i="9" s="1"/>
  <c r="AB89" i="9" s="1"/>
  <c r="AD89" i="9"/>
  <c r="AC89" i="9"/>
  <c r="X89" i="9"/>
  <c r="H89" i="9"/>
  <c r="AC88" i="9"/>
  <c r="O88" i="9"/>
  <c r="X88" i="9" s="1"/>
  <c r="H88" i="9"/>
  <c r="G88" i="9"/>
  <c r="F88" i="9"/>
  <c r="B88" i="9"/>
  <c r="Q88" i="9" s="1"/>
  <c r="AD88" i="9" s="1"/>
  <c r="AD87" i="9"/>
  <c r="AB86" i="9" s="1"/>
  <c r="AC87" i="9"/>
  <c r="X87" i="9"/>
  <c r="H87" i="9"/>
  <c r="AC86" i="9"/>
  <c r="O86" i="9"/>
  <c r="X86" i="9" s="1"/>
  <c r="H86" i="9"/>
  <c r="G86" i="9"/>
  <c r="F86" i="9"/>
  <c r="B86" i="9"/>
  <c r="Q86" i="9" s="1"/>
  <c r="AD86" i="9" s="1"/>
  <c r="AD85" i="9"/>
  <c r="AC85" i="9"/>
  <c r="X85" i="9"/>
  <c r="AB84" i="9" s="1"/>
  <c r="H85" i="9"/>
  <c r="AC84" i="9"/>
  <c r="X84" i="9"/>
  <c r="O84" i="9"/>
  <c r="H84" i="9"/>
  <c r="G84" i="9"/>
  <c r="F84" i="9"/>
  <c r="B84" i="9"/>
  <c r="Q84" i="9" s="1"/>
  <c r="AD84" i="9" s="1"/>
  <c r="AD83" i="9"/>
  <c r="AC83" i="9"/>
  <c r="X83" i="9"/>
  <c r="H83" i="9"/>
  <c r="AC82" i="9"/>
  <c r="O82" i="9"/>
  <c r="X82" i="9" s="1"/>
  <c r="H82" i="9"/>
  <c r="G82" i="9"/>
  <c r="F82" i="9"/>
  <c r="B82" i="9"/>
  <c r="Y82" i="9" s="1"/>
  <c r="AD81" i="9"/>
  <c r="AC81" i="9"/>
  <c r="X81" i="9"/>
  <c r="AB80" i="9" s="1"/>
  <c r="H81" i="9"/>
  <c r="AC80" i="9"/>
  <c r="O80" i="9"/>
  <c r="X80" i="9" s="1"/>
  <c r="H80" i="9"/>
  <c r="G80" i="9"/>
  <c r="F80" i="9"/>
  <c r="B80" i="9"/>
  <c r="Q80" i="9" s="1"/>
  <c r="AD80" i="9" s="1"/>
  <c r="AD79" i="9"/>
  <c r="AC79" i="9"/>
  <c r="X79" i="9"/>
  <c r="H79" i="9"/>
  <c r="AC78" i="9"/>
  <c r="O78" i="9"/>
  <c r="X78" i="9" s="1"/>
  <c r="H78" i="9"/>
  <c r="G78" i="9"/>
  <c r="F78" i="9"/>
  <c r="B78" i="9"/>
  <c r="Q78" i="9" s="1"/>
  <c r="AD78" i="9" s="1"/>
  <c r="AD77" i="9"/>
  <c r="AC77" i="9"/>
  <c r="X77" i="9"/>
  <c r="H77" i="9"/>
  <c r="AC76" i="9"/>
  <c r="O76" i="9"/>
  <c r="X76" i="9" s="1"/>
  <c r="H76" i="9"/>
  <c r="G76" i="9"/>
  <c r="F76" i="9"/>
  <c r="B76" i="9"/>
  <c r="Y76" i="9" s="1"/>
  <c r="AD75" i="9"/>
  <c r="AC75" i="9"/>
  <c r="X75" i="9"/>
  <c r="H75" i="9"/>
  <c r="AC74" i="9"/>
  <c r="O74" i="9"/>
  <c r="X74" i="9" s="1"/>
  <c r="H74" i="9"/>
  <c r="G74" i="9"/>
  <c r="F74" i="9"/>
  <c r="B74" i="9"/>
  <c r="Q74" i="9" s="1"/>
  <c r="AD74" i="9" s="1"/>
  <c r="AD73" i="9"/>
  <c r="AB72" i="9" s="1"/>
  <c r="AC73" i="9"/>
  <c r="X73" i="9"/>
  <c r="H73" i="9"/>
  <c r="AC72" i="9"/>
  <c r="X72" i="9"/>
  <c r="O72" i="9"/>
  <c r="H72" i="9"/>
  <c r="G72" i="9"/>
  <c r="F72" i="9"/>
  <c r="B72" i="9"/>
  <c r="Q72" i="9" s="1"/>
  <c r="AD72" i="9" s="1"/>
  <c r="AB71" i="9" s="1"/>
  <c r="AD71" i="9"/>
  <c r="AC71" i="9"/>
  <c r="X71" i="9"/>
  <c r="AB70" i="9" s="1"/>
  <c r="H71" i="9"/>
  <c r="AC70" i="9"/>
  <c r="O70" i="9"/>
  <c r="X70" i="9" s="1"/>
  <c r="H70" i="9"/>
  <c r="G70" i="9"/>
  <c r="F70" i="9"/>
  <c r="B70" i="9"/>
  <c r="Q70" i="9" s="1"/>
  <c r="AD70" i="9" s="1"/>
  <c r="AD69" i="9"/>
  <c r="AB68" i="9" s="1"/>
  <c r="AC69" i="9"/>
  <c r="X69" i="9"/>
  <c r="H69" i="9"/>
  <c r="AC68" i="9"/>
  <c r="O68" i="9"/>
  <c r="X68" i="9" s="1"/>
  <c r="H68" i="9"/>
  <c r="G68" i="9"/>
  <c r="F68" i="9"/>
  <c r="B68" i="9"/>
  <c r="Q68" i="9" s="1"/>
  <c r="AD68" i="9" s="1"/>
  <c r="AD67" i="9"/>
  <c r="AC67" i="9"/>
  <c r="X67" i="9"/>
  <c r="H67" i="9"/>
  <c r="AC66" i="9"/>
  <c r="X66" i="9"/>
  <c r="O66" i="9"/>
  <c r="H66" i="9"/>
  <c r="G66" i="9"/>
  <c r="F66" i="9"/>
  <c r="B66" i="9"/>
  <c r="Y66" i="9" s="1"/>
  <c r="AD65" i="9"/>
  <c r="AB64" i="9" s="1"/>
  <c r="AC65" i="9"/>
  <c r="X65" i="9"/>
  <c r="H65" i="9"/>
  <c r="AC64" i="9"/>
  <c r="X64" i="9"/>
  <c r="O64" i="9"/>
  <c r="H64" i="9"/>
  <c r="G64" i="9"/>
  <c r="F64" i="9"/>
  <c r="B64" i="9"/>
  <c r="Q64" i="9" s="1"/>
  <c r="AD64" i="9" s="1"/>
  <c r="AD63" i="9"/>
  <c r="AC63" i="9"/>
  <c r="X63" i="9"/>
  <c r="H63" i="9"/>
  <c r="AC62" i="9"/>
  <c r="O62" i="9"/>
  <c r="X62" i="9" s="1"/>
  <c r="H62" i="9"/>
  <c r="G62" i="9"/>
  <c r="F62" i="9"/>
  <c r="B62" i="9"/>
  <c r="Y62" i="9" s="1"/>
  <c r="AD61" i="9"/>
  <c r="AC61" i="9"/>
  <c r="X61" i="9"/>
  <c r="H61" i="9"/>
  <c r="AC60" i="9"/>
  <c r="O60" i="9"/>
  <c r="X60" i="9" s="1"/>
  <c r="H60" i="9"/>
  <c r="G60" i="9"/>
  <c r="F60" i="9"/>
  <c r="B60" i="9"/>
  <c r="Q60" i="9" s="1"/>
  <c r="AD60" i="9" s="1"/>
  <c r="AD59" i="9"/>
  <c r="AC59" i="9"/>
  <c r="X59" i="9"/>
  <c r="H59" i="9"/>
  <c r="AC58" i="9"/>
  <c r="O58" i="9"/>
  <c r="X58" i="9" s="1"/>
  <c r="H58" i="9"/>
  <c r="G58" i="9"/>
  <c r="F58" i="9"/>
  <c r="B58" i="9"/>
  <c r="Q58" i="9" s="1"/>
  <c r="AD58" i="9" s="1"/>
  <c r="AD57" i="9"/>
  <c r="AC57" i="9"/>
  <c r="X57" i="9"/>
  <c r="H57" i="9"/>
  <c r="AC56" i="9"/>
  <c r="O56" i="9"/>
  <c r="X56" i="9" s="1"/>
  <c r="H56" i="9"/>
  <c r="G56" i="9"/>
  <c r="F56" i="9"/>
  <c r="B56" i="9"/>
  <c r="Q56" i="9" s="1"/>
  <c r="AD56" i="9" s="1"/>
  <c r="AD55" i="9"/>
  <c r="AC55" i="9"/>
  <c r="X55" i="9"/>
  <c r="H55" i="9"/>
  <c r="AC54" i="9"/>
  <c r="O54" i="9"/>
  <c r="X54" i="9" s="1"/>
  <c r="H54" i="9"/>
  <c r="G54" i="9"/>
  <c r="F54" i="9"/>
  <c r="B54" i="9"/>
  <c r="Q54" i="9" s="1"/>
  <c r="AD54" i="9" s="1"/>
  <c r="AD53" i="9"/>
  <c r="AC53" i="9"/>
  <c r="X53" i="9"/>
  <c r="AB52" i="9" s="1"/>
  <c r="H53" i="9"/>
  <c r="AC52" i="9"/>
  <c r="O52" i="9"/>
  <c r="X52" i="9" s="1"/>
  <c r="H52" i="9"/>
  <c r="G52" i="9"/>
  <c r="F52" i="9"/>
  <c r="B52" i="9"/>
  <c r="Q52" i="9" s="1"/>
  <c r="AD52" i="9" s="1"/>
  <c r="AD51" i="9"/>
  <c r="AB50" i="9" s="1"/>
  <c r="AC51" i="9"/>
  <c r="X51" i="9"/>
  <c r="H51" i="9"/>
  <c r="AC50" i="9"/>
  <c r="O50" i="9"/>
  <c r="X50" i="9" s="1"/>
  <c r="H50" i="9"/>
  <c r="G50" i="9"/>
  <c r="F50" i="9"/>
  <c r="B50" i="9"/>
  <c r="Q50" i="9" s="1"/>
  <c r="AD50" i="9" s="1"/>
  <c r="AD49" i="9"/>
  <c r="AC49" i="9"/>
  <c r="X49" i="9"/>
  <c r="H49" i="9"/>
  <c r="AC48" i="9"/>
  <c r="X48" i="9"/>
  <c r="O48" i="9"/>
  <c r="H48" i="9"/>
  <c r="G48" i="9"/>
  <c r="F48" i="9"/>
  <c r="B48" i="9"/>
  <c r="Q48" i="9" s="1"/>
  <c r="AD48" i="9" s="1"/>
  <c r="AD47" i="9"/>
  <c r="AB46" i="9" s="1"/>
  <c r="AC47" i="9"/>
  <c r="X47" i="9"/>
  <c r="H47" i="9"/>
  <c r="AC46" i="9"/>
  <c r="X46" i="9"/>
  <c r="O46" i="9"/>
  <c r="H46" i="9"/>
  <c r="G46" i="9"/>
  <c r="F46" i="9"/>
  <c r="B46" i="9"/>
  <c r="Q46" i="9" s="1"/>
  <c r="AD46" i="9" s="1"/>
  <c r="AB45" i="9" s="1"/>
  <c r="AD45" i="9"/>
  <c r="AC45" i="9"/>
  <c r="X45" i="9"/>
  <c r="AB44" i="9" s="1"/>
  <c r="H45" i="9"/>
  <c r="AC44" i="9"/>
  <c r="O44" i="9"/>
  <c r="X44" i="9" s="1"/>
  <c r="H44" i="9"/>
  <c r="G44" i="9"/>
  <c r="F44" i="9"/>
  <c r="B44" i="9"/>
  <c r="Q44" i="9" s="1"/>
  <c r="AD44" i="9" s="1"/>
  <c r="Q14" i="9"/>
  <c r="P9" i="9"/>
  <c r="Q8" i="9"/>
  <c r="Q7" i="9"/>
  <c r="H13" i="9"/>
  <c r="H11" i="9"/>
  <c r="B11" i="9"/>
  <c r="Q422" i="9" l="1"/>
  <c r="AD422" i="9" s="1"/>
  <c r="Y6" i="9"/>
  <c r="R21" i="9" s="1"/>
  <c r="Q238" i="9"/>
  <c r="AD238" i="9" s="1"/>
  <c r="AB237" i="9" s="1"/>
  <c r="Y44" i="9"/>
  <c r="Y94" i="9"/>
  <c r="Y146" i="9"/>
  <c r="Y206" i="9"/>
  <c r="Y268" i="9"/>
  <c r="Y322" i="9"/>
  <c r="Q76" i="9"/>
  <c r="AD76" i="9" s="1"/>
  <c r="AB75" i="9" s="1"/>
  <c r="Q126" i="9"/>
  <c r="AD126" i="9" s="1"/>
  <c r="AB125" i="9" s="1"/>
  <c r="Q190" i="9"/>
  <c r="AD190" i="9" s="1"/>
  <c r="AB189" i="9" s="1"/>
  <c r="Q242" i="9"/>
  <c r="AD242" i="9" s="1"/>
  <c r="AB241" i="9" s="1"/>
  <c r="Q316" i="9"/>
  <c r="AD316" i="9" s="1"/>
  <c r="Q172" i="9"/>
  <c r="AD172" i="9" s="1"/>
  <c r="AB171" i="9" s="1"/>
  <c r="Y46" i="9"/>
  <c r="Y108" i="9"/>
  <c r="Y158" i="9"/>
  <c r="Y220" i="9"/>
  <c r="Y274" i="9"/>
  <c r="Y332" i="9"/>
  <c r="Q194" i="9"/>
  <c r="AD194" i="9" s="1"/>
  <c r="Y50" i="9"/>
  <c r="Y110" i="9"/>
  <c r="Y162" i="9"/>
  <c r="Y226" i="9"/>
  <c r="Y284" i="9"/>
  <c r="Y334" i="9"/>
  <c r="Y114" i="9"/>
  <c r="Y286" i="9"/>
  <c r="Y338" i="9"/>
  <c r="Q66" i="9"/>
  <c r="AD66" i="9" s="1"/>
  <c r="AB65" i="9" s="1"/>
  <c r="Y60" i="9"/>
  <c r="Y156" i="9"/>
  <c r="Q270" i="9"/>
  <c r="AD270" i="9" s="1"/>
  <c r="AB269" i="9" s="1"/>
  <c r="Q302" i="9"/>
  <c r="AD302" i="9" s="1"/>
  <c r="AB301" i="9" s="1"/>
  <c r="Y48" i="9"/>
  <c r="Y64" i="9"/>
  <c r="Y80" i="9"/>
  <c r="Y96" i="9"/>
  <c r="Y112" i="9"/>
  <c r="Y128" i="9"/>
  <c r="Y144" i="9"/>
  <c r="Y160" i="9"/>
  <c r="Y176" i="9"/>
  <c r="Y192" i="9"/>
  <c r="Y208" i="9"/>
  <c r="Y224" i="9"/>
  <c r="Y240" i="9"/>
  <c r="Y256" i="9"/>
  <c r="Y272" i="9"/>
  <c r="Y288" i="9"/>
  <c r="Y304" i="9"/>
  <c r="Y320" i="9"/>
  <c r="Y336" i="9"/>
  <c r="Y130" i="9"/>
  <c r="Y178" i="9"/>
  <c r="Y258" i="9"/>
  <c r="Y290" i="9"/>
  <c r="Q98" i="9"/>
  <c r="AD98" i="9" s="1"/>
  <c r="AB97" i="9" s="1"/>
  <c r="Y52" i="9"/>
  <c r="Y68" i="9"/>
  <c r="Y84" i="9"/>
  <c r="Y100" i="9"/>
  <c r="Y116" i="9"/>
  <c r="Y132" i="9"/>
  <c r="Y148" i="9"/>
  <c r="Y164" i="9"/>
  <c r="Y180" i="9"/>
  <c r="Y196" i="9"/>
  <c r="Y212" i="9"/>
  <c r="Y228" i="9"/>
  <c r="Y244" i="9"/>
  <c r="Y260" i="9"/>
  <c r="Y276" i="9"/>
  <c r="Y292" i="9"/>
  <c r="Y308" i="9"/>
  <c r="Y324" i="9"/>
  <c r="Y340" i="9"/>
  <c r="Q188" i="9"/>
  <c r="AD188" i="9" s="1"/>
  <c r="AB187" i="9" s="1"/>
  <c r="Y54" i="9"/>
  <c r="Y70" i="9"/>
  <c r="Y86" i="9"/>
  <c r="Y102" i="9"/>
  <c r="Y118" i="9"/>
  <c r="Y134" i="9"/>
  <c r="Y150" i="9"/>
  <c r="Y166" i="9"/>
  <c r="Y182" i="9"/>
  <c r="Y198" i="9"/>
  <c r="Y214" i="9"/>
  <c r="Y230" i="9"/>
  <c r="Y246" i="9"/>
  <c r="Y262" i="9"/>
  <c r="Y278" i="9"/>
  <c r="Y294" i="9"/>
  <c r="Y310" i="9"/>
  <c r="Y326" i="9"/>
  <c r="Y342" i="9"/>
  <c r="Y222" i="9"/>
  <c r="Q82" i="9"/>
  <c r="AD82" i="9" s="1"/>
  <c r="AB81" i="9" s="1"/>
  <c r="Q210" i="9"/>
  <c r="AD210" i="9" s="1"/>
  <c r="AB209" i="9" s="1"/>
  <c r="Y56" i="9"/>
  <c r="Y72" i="9"/>
  <c r="Y88" i="9"/>
  <c r="Y104" i="9"/>
  <c r="Y120" i="9"/>
  <c r="Y136" i="9"/>
  <c r="Y152" i="9"/>
  <c r="Y168" i="9"/>
  <c r="Y184" i="9"/>
  <c r="Y200" i="9"/>
  <c r="Y216" i="9"/>
  <c r="Y232" i="9"/>
  <c r="Y248" i="9"/>
  <c r="Y264" i="9"/>
  <c r="Y280" i="9"/>
  <c r="Y296" i="9"/>
  <c r="Y312" i="9"/>
  <c r="Y328" i="9"/>
  <c r="Y344" i="9"/>
  <c r="Y58" i="9"/>
  <c r="Y74" i="9"/>
  <c r="Y90" i="9"/>
  <c r="Y106" i="9"/>
  <c r="Y122" i="9"/>
  <c r="Y138" i="9"/>
  <c r="Y154" i="9"/>
  <c r="Y170" i="9"/>
  <c r="Y186" i="9"/>
  <c r="Y202" i="9"/>
  <c r="Y218" i="9"/>
  <c r="Y234" i="9"/>
  <c r="Y250" i="9"/>
  <c r="Y266" i="9"/>
  <c r="Y282" i="9"/>
  <c r="Y298" i="9"/>
  <c r="Y314" i="9"/>
  <c r="Y330" i="9"/>
  <c r="Y346" i="9"/>
  <c r="AB79" i="9"/>
  <c r="AB351" i="9"/>
  <c r="AB66" i="9"/>
  <c r="AB98" i="9"/>
  <c r="AB152" i="9"/>
  <c r="AB324" i="9"/>
  <c r="AB340" i="9"/>
  <c r="AB346" i="9"/>
  <c r="AB402" i="9"/>
  <c r="AB420" i="9"/>
  <c r="AB196" i="9"/>
  <c r="AB212" i="9"/>
  <c r="AB260" i="9"/>
  <c r="AB272" i="9"/>
  <c r="AB368" i="9"/>
  <c r="AB390" i="9"/>
  <c r="AB132" i="9"/>
  <c r="AB138" i="9"/>
  <c r="AB278" i="9"/>
  <c r="AB304" i="9"/>
  <c r="AB336" i="9"/>
  <c r="AB364" i="9"/>
  <c r="AB374" i="9"/>
  <c r="AB410" i="9"/>
  <c r="AB416" i="9"/>
  <c r="AB88" i="9"/>
  <c r="AB102" i="9"/>
  <c r="AB142" i="9"/>
  <c r="AB202" i="9"/>
  <c r="AB242" i="9"/>
  <c r="AB256" i="9"/>
  <c r="AB282" i="9"/>
  <c r="AB48" i="9"/>
  <c r="AB352" i="9"/>
  <c r="AB76" i="9"/>
  <c r="AB94" i="9"/>
  <c r="AB134" i="9"/>
  <c r="AB174" i="9"/>
  <c r="AB194" i="9"/>
  <c r="AB215" i="9"/>
  <c r="AB234" i="9"/>
  <c r="AB274" i="9"/>
  <c r="AB294" i="9"/>
  <c r="AB308" i="9"/>
  <c r="AB362" i="9"/>
  <c r="AB372" i="9"/>
  <c r="AB382" i="9"/>
  <c r="AB408" i="9"/>
  <c r="AB100" i="9"/>
  <c r="AB140" i="9"/>
  <c r="AB180" i="9"/>
  <c r="AB200" i="9"/>
  <c r="AB240" i="9"/>
  <c r="AB254" i="9"/>
  <c r="AB280" i="9"/>
  <c r="AB318" i="9"/>
  <c r="AB388" i="9"/>
  <c r="AB414" i="9"/>
  <c r="AB343" i="9"/>
  <c r="AB373" i="9"/>
  <c r="AB219" i="9"/>
  <c r="AB60" i="9"/>
  <c r="AB116" i="9"/>
  <c r="AB126" i="9"/>
  <c r="AB150" i="9"/>
  <c r="AB154" i="9"/>
  <c r="AB162" i="9"/>
  <c r="AB47" i="9"/>
  <c r="AB74" i="9"/>
  <c r="AB78" i="9"/>
  <c r="AB82" i="9"/>
  <c r="AB135" i="9"/>
  <c r="AB139" i="9"/>
  <c r="AB144" i="9"/>
  <c r="AB149" i="9"/>
  <c r="AB177" i="9"/>
  <c r="AB225" i="9"/>
  <c r="AB235" i="9"/>
  <c r="AB239" i="9"/>
  <c r="AB249" i="9"/>
  <c r="AB257" i="9"/>
  <c r="AB261" i="9"/>
  <c r="AB309" i="9"/>
  <c r="AB317" i="9"/>
  <c r="AB328" i="9"/>
  <c r="AB333" i="9"/>
  <c r="AB405" i="9"/>
  <c r="AB409" i="9"/>
  <c r="AB291" i="9"/>
  <c r="AB363" i="9"/>
  <c r="AB383" i="9"/>
  <c r="AB51" i="9"/>
  <c r="AB55" i="9"/>
  <c r="AB59" i="9"/>
  <c r="AB69" i="9"/>
  <c r="AB87" i="9"/>
  <c r="AB105" i="9"/>
  <c r="AB115" i="9"/>
  <c r="AB119" i="9"/>
  <c r="AB129" i="9"/>
  <c r="AB205" i="9"/>
  <c r="AB229" i="9"/>
  <c r="AB265" i="9"/>
  <c r="AB285" i="9"/>
  <c r="AB298" i="9"/>
  <c r="AB320" i="9"/>
  <c r="AB321" i="9"/>
  <c r="AB332" i="9"/>
  <c r="AB342" i="9"/>
  <c r="AB350" i="9"/>
  <c r="AB54" i="9"/>
  <c r="AB58" i="9"/>
  <c r="AB62" i="9"/>
  <c r="AB110" i="9"/>
  <c r="AB114" i="9"/>
  <c r="AB118" i="9"/>
  <c r="AB122" i="9"/>
  <c r="AB147" i="9"/>
  <c r="AB156" i="9"/>
  <c r="AB160" i="9"/>
  <c r="AB166" i="9"/>
  <c r="AB185" i="9"/>
  <c r="AB210" i="9"/>
  <c r="AB214" i="9"/>
  <c r="AB218" i="9"/>
  <c r="AB222" i="9"/>
  <c r="AB247" i="9"/>
  <c r="AB311" i="9"/>
  <c r="AB314" i="9"/>
  <c r="AB356" i="9"/>
  <c r="AB366" i="9"/>
  <c r="AB370" i="9"/>
  <c r="AB386" i="9"/>
  <c r="AB387" i="9"/>
  <c r="AB392" i="9"/>
  <c r="AB396" i="9"/>
  <c r="AB91" i="9"/>
  <c r="AB95" i="9"/>
  <c r="AB99" i="9"/>
  <c r="AB104" i="9"/>
  <c r="AB109" i="9"/>
  <c r="AB128" i="9"/>
  <c r="AB165" i="9"/>
  <c r="AB175" i="9"/>
  <c r="AB179" i="9"/>
  <c r="AB190" i="9"/>
  <c r="AB195" i="9"/>
  <c r="AB199" i="9"/>
  <c r="AB204" i="9"/>
  <c r="AB228" i="9"/>
  <c r="AB251" i="9"/>
  <c r="AB255" i="9"/>
  <c r="AB259" i="9"/>
  <c r="AB275" i="9"/>
  <c r="AB279" i="9"/>
  <c r="AB289" i="9"/>
  <c r="AB299" i="9"/>
  <c r="AB341" i="9"/>
  <c r="AB353" i="9"/>
  <c r="AB360" i="9"/>
  <c r="AB361" i="9"/>
  <c r="AB380" i="9"/>
  <c r="AB381" i="9"/>
  <c r="AB395" i="9"/>
  <c r="AB399" i="9"/>
  <c r="AB403" i="9"/>
  <c r="AB407" i="9"/>
  <c r="AB415" i="9"/>
  <c r="AB419" i="9"/>
  <c r="AB67" i="9"/>
  <c r="AB85" i="9"/>
  <c r="AB319" i="9"/>
  <c r="AB335" i="9"/>
  <c r="AB422" i="9"/>
  <c r="AB127" i="9"/>
  <c r="AB151" i="9"/>
  <c r="AB227" i="9"/>
  <c r="AB108" i="9"/>
  <c r="AB145" i="9"/>
  <c r="AB164" i="9"/>
  <c r="AB169" i="9"/>
  <c r="AB182" i="9"/>
  <c r="AB208" i="9"/>
  <c r="AB245" i="9"/>
  <c r="AB268" i="9"/>
  <c r="AB297" i="9"/>
  <c r="AB302" i="9"/>
  <c r="AB306" i="9"/>
  <c r="AB329" i="9"/>
  <c r="AB345" i="9"/>
  <c r="AB365" i="9"/>
  <c r="AB385" i="9"/>
  <c r="AB49" i="9"/>
  <c r="AB56" i="9"/>
  <c r="AB120" i="9"/>
  <c r="AB131" i="9"/>
  <c r="AB158" i="9"/>
  <c r="AB188" i="9"/>
  <c r="AB191" i="9"/>
  <c r="AB216" i="9"/>
  <c r="AB220" i="9"/>
  <c r="AB226" i="9"/>
  <c r="AB231" i="9"/>
  <c r="AB267" i="9"/>
  <c r="AB271" i="9"/>
  <c r="AB287" i="9"/>
  <c r="AB313" i="9"/>
  <c r="AB322" i="9"/>
  <c r="AB323" i="9"/>
  <c r="AB334" i="9"/>
  <c r="AB339" i="9"/>
  <c r="AB344" i="9"/>
  <c r="AB348" i="9"/>
  <c r="AB355" i="9"/>
  <c r="AB358" i="9"/>
  <c r="AB378" i="9"/>
  <c r="AB394" i="9"/>
  <c r="AB398" i="9"/>
  <c r="AB413" i="9"/>
  <c r="AB417" i="9"/>
  <c r="AB375" i="9"/>
  <c r="AB393" i="9"/>
  <c r="AB397" i="9"/>
  <c r="AB371" i="9"/>
  <c r="AB377" i="9"/>
  <c r="AB349" i="9"/>
  <c r="AB307" i="9"/>
  <c r="AB277" i="9"/>
  <c r="AB281" i="9"/>
  <c r="AB217" i="9"/>
  <c r="AB221" i="9"/>
  <c r="AB197" i="9"/>
  <c r="AB201" i="9"/>
  <c r="AB155" i="9"/>
  <c r="AB159" i="9"/>
  <c r="AB157" i="9"/>
  <c r="AB161" i="9"/>
  <c r="AB137" i="9"/>
  <c r="AB141" i="9"/>
  <c r="AB117" i="9"/>
  <c r="AB121" i="9"/>
  <c r="AB101" i="9"/>
  <c r="AB77" i="9"/>
  <c r="AB57" i="9"/>
  <c r="AB61" i="9"/>
  <c r="AC423" i="7" l="1"/>
  <c r="AB423" i="7"/>
  <c r="AA423" i="7"/>
  <c r="X423" i="7"/>
  <c r="AC422" i="7"/>
  <c r="AB422" i="7"/>
  <c r="AA422" i="7"/>
  <c r="X422" i="7"/>
  <c r="AC421" i="7"/>
  <c r="AB421" i="7"/>
  <c r="AA421" i="7"/>
  <c r="X421" i="7"/>
  <c r="AC420" i="7"/>
  <c r="AB420" i="7"/>
  <c r="AA420" i="7"/>
  <c r="X420" i="7"/>
  <c r="AC419" i="7"/>
  <c r="AB419" i="7"/>
  <c r="AA419" i="7"/>
  <c r="X419" i="7"/>
  <c r="AC418" i="7"/>
  <c r="AB418" i="7"/>
  <c r="AA418" i="7"/>
  <c r="X418" i="7"/>
  <c r="AC417" i="7"/>
  <c r="AB417" i="7"/>
  <c r="AA417" i="7"/>
  <c r="X417" i="7"/>
  <c r="AC416" i="7"/>
  <c r="AB416" i="7"/>
  <c r="AA416" i="7"/>
  <c r="X416" i="7"/>
  <c r="AC415" i="7"/>
  <c r="AB415" i="7"/>
  <c r="AA415" i="7"/>
  <c r="X415" i="7"/>
  <c r="AC414" i="7"/>
  <c r="AB414" i="7"/>
  <c r="AA414" i="7"/>
  <c r="X414" i="7"/>
  <c r="AC413" i="7"/>
  <c r="AB413" i="7"/>
  <c r="AA413" i="7"/>
  <c r="X413" i="7"/>
  <c r="AC412" i="7"/>
  <c r="AB412" i="7"/>
  <c r="AA412" i="7"/>
  <c r="X412" i="7"/>
  <c r="AC411" i="7"/>
  <c r="AB411" i="7"/>
  <c r="AA411" i="7"/>
  <c r="X411" i="7"/>
  <c r="AC410" i="7"/>
  <c r="AB410" i="7"/>
  <c r="AA410" i="7"/>
  <c r="X410" i="7"/>
  <c r="AC409" i="7"/>
  <c r="AB409" i="7"/>
  <c r="AA409" i="7"/>
  <c r="X409" i="7"/>
  <c r="AC408" i="7"/>
  <c r="AB408" i="7"/>
  <c r="AA408" i="7"/>
  <c r="X408" i="7"/>
  <c r="AC407" i="7"/>
  <c r="AB407" i="7"/>
  <c r="AA407" i="7"/>
  <c r="X407" i="7"/>
  <c r="AC406" i="7"/>
  <c r="AB406" i="7"/>
  <c r="AA406" i="7"/>
  <c r="X406" i="7"/>
  <c r="AC405" i="7"/>
  <c r="AB405" i="7"/>
  <c r="AA405" i="7"/>
  <c r="X405" i="7"/>
  <c r="AC404" i="7"/>
  <c r="AB404" i="7"/>
  <c r="AA404" i="7"/>
  <c r="X404" i="7"/>
  <c r="AC403" i="7"/>
  <c r="AB403" i="7"/>
  <c r="AA403" i="7"/>
  <c r="X403" i="7"/>
  <c r="AC402" i="7"/>
  <c r="AB402" i="7"/>
  <c r="AA402" i="7"/>
  <c r="X402" i="7"/>
  <c r="AC401" i="7"/>
  <c r="AB401" i="7"/>
  <c r="AA401" i="7"/>
  <c r="X401" i="7"/>
  <c r="AC400" i="7"/>
  <c r="AB400" i="7"/>
  <c r="AA400" i="7"/>
  <c r="X400" i="7"/>
  <c r="AC399" i="7"/>
  <c r="AB399" i="7"/>
  <c r="AA399" i="7"/>
  <c r="X399" i="7"/>
  <c r="AC398" i="7"/>
  <c r="AB398" i="7"/>
  <c r="AA398" i="7"/>
  <c r="X398" i="7"/>
  <c r="AC397" i="7"/>
  <c r="AB397" i="7"/>
  <c r="AA397" i="7"/>
  <c r="X397" i="7"/>
  <c r="AC396" i="7"/>
  <c r="AB396" i="7"/>
  <c r="AA396" i="7"/>
  <c r="X396" i="7"/>
  <c r="AC395" i="7"/>
  <c r="AB395" i="7"/>
  <c r="AA395" i="7"/>
  <c r="X395" i="7"/>
  <c r="AC394" i="7"/>
  <c r="AB394" i="7"/>
  <c r="AA394" i="7"/>
  <c r="X394" i="7"/>
  <c r="AC393" i="7"/>
  <c r="AB393" i="7"/>
  <c r="AA393" i="7"/>
  <c r="X393" i="7"/>
  <c r="AC392" i="7"/>
  <c r="AB392" i="7"/>
  <c r="AA392" i="7"/>
  <c r="X392" i="7"/>
  <c r="AC391" i="7"/>
  <c r="AB391" i="7"/>
  <c r="AA391" i="7"/>
  <c r="X391" i="7"/>
  <c r="AC390" i="7"/>
  <c r="AB390" i="7"/>
  <c r="AA390" i="7"/>
  <c r="X390" i="7"/>
  <c r="AC389" i="7"/>
  <c r="AB389" i="7"/>
  <c r="AA389" i="7"/>
  <c r="X389" i="7"/>
  <c r="AC388" i="7"/>
  <c r="AB388" i="7"/>
  <c r="AA388" i="7"/>
  <c r="X388" i="7"/>
  <c r="AC387" i="7"/>
  <c r="AB387" i="7"/>
  <c r="AA387" i="7"/>
  <c r="X387" i="7"/>
  <c r="AC386" i="7"/>
  <c r="AB386" i="7"/>
  <c r="AA386" i="7"/>
  <c r="X386" i="7"/>
  <c r="AC385" i="7"/>
  <c r="AB385" i="7"/>
  <c r="AA385" i="7"/>
  <c r="X385" i="7"/>
  <c r="AC384" i="7"/>
  <c r="AB384" i="7"/>
  <c r="AA384" i="7"/>
  <c r="X384" i="7"/>
  <c r="AC383" i="7"/>
  <c r="AB383" i="7"/>
  <c r="AA383" i="7"/>
  <c r="X383" i="7"/>
  <c r="AC382" i="7"/>
  <c r="AB382" i="7"/>
  <c r="AA382" i="7"/>
  <c r="X382" i="7"/>
  <c r="AC381" i="7"/>
  <c r="AB381" i="7"/>
  <c r="AA381" i="7"/>
  <c r="X381" i="7"/>
  <c r="AC380" i="7"/>
  <c r="AB380" i="7"/>
  <c r="AA380" i="7"/>
  <c r="X380" i="7"/>
  <c r="AC379" i="7"/>
  <c r="AB379" i="7"/>
  <c r="AA379" i="7"/>
  <c r="X379" i="7"/>
  <c r="AC378" i="7"/>
  <c r="AB378" i="7"/>
  <c r="AA378" i="7"/>
  <c r="X378" i="7"/>
  <c r="AC377" i="7"/>
  <c r="AB377" i="7"/>
  <c r="AA377" i="7"/>
  <c r="X377" i="7"/>
  <c r="AC376" i="7"/>
  <c r="AB376" i="7"/>
  <c r="AA376" i="7"/>
  <c r="X376" i="7"/>
  <c r="AC375" i="7"/>
  <c r="AB375" i="7"/>
  <c r="AA375" i="7"/>
  <c r="X375" i="7"/>
  <c r="AC374" i="7"/>
  <c r="AB374" i="7"/>
  <c r="AA374" i="7"/>
  <c r="X374" i="7"/>
  <c r="AC373" i="7"/>
  <c r="AB373" i="7"/>
  <c r="AA373" i="7"/>
  <c r="X373" i="7"/>
  <c r="AC372" i="7"/>
  <c r="AB372" i="7"/>
  <c r="AA372" i="7"/>
  <c r="X372" i="7"/>
  <c r="AC371" i="7"/>
  <c r="AB371" i="7"/>
  <c r="AA371" i="7"/>
  <c r="X371" i="7"/>
  <c r="AC370" i="7"/>
  <c r="AB370" i="7"/>
  <c r="AA370" i="7"/>
  <c r="X370" i="7"/>
  <c r="AC369" i="7"/>
  <c r="AB369" i="7"/>
  <c r="AA369" i="7"/>
  <c r="X369" i="7"/>
  <c r="AC368" i="7"/>
  <c r="AB368" i="7"/>
  <c r="AA368" i="7"/>
  <c r="X368" i="7"/>
  <c r="AC367" i="7"/>
  <c r="AB367" i="7"/>
  <c r="AA367" i="7"/>
  <c r="X367" i="7"/>
  <c r="AC366" i="7"/>
  <c r="AB366" i="7"/>
  <c r="AA366" i="7"/>
  <c r="X366" i="7"/>
  <c r="AC365" i="7"/>
  <c r="AB365" i="7"/>
  <c r="AA365" i="7"/>
  <c r="X365" i="7"/>
  <c r="AC364" i="7"/>
  <c r="AB364" i="7"/>
  <c r="AA364" i="7"/>
  <c r="X364" i="7"/>
  <c r="AC363" i="7"/>
  <c r="AB363" i="7"/>
  <c r="AA363" i="7"/>
  <c r="X363" i="7"/>
  <c r="AC362" i="7"/>
  <c r="AB362" i="7"/>
  <c r="AA362" i="7"/>
  <c r="X362" i="7"/>
  <c r="AC361" i="7"/>
  <c r="AB361" i="7"/>
  <c r="AA361" i="7"/>
  <c r="X361" i="7"/>
  <c r="AC360" i="7"/>
  <c r="AB360" i="7"/>
  <c r="AA360" i="7"/>
  <c r="X360" i="7"/>
  <c r="AC359" i="7"/>
  <c r="AB359" i="7"/>
  <c r="AA359" i="7"/>
  <c r="X359" i="7"/>
  <c r="AC358" i="7"/>
  <c r="AB358" i="7"/>
  <c r="AA358" i="7"/>
  <c r="X358" i="7"/>
  <c r="AC357" i="7"/>
  <c r="AB357" i="7"/>
  <c r="AA357" i="7"/>
  <c r="X357" i="7"/>
  <c r="AC356" i="7"/>
  <c r="AB356" i="7"/>
  <c r="AA356" i="7"/>
  <c r="X356" i="7"/>
  <c r="AC355" i="7"/>
  <c r="AB355" i="7"/>
  <c r="AA355" i="7"/>
  <c r="X355" i="7"/>
  <c r="AC354" i="7"/>
  <c r="AB354" i="7"/>
  <c r="AA354" i="7"/>
  <c r="X354" i="7"/>
  <c r="AC353" i="7"/>
  <c r="AB353" i="7"/>
  <c r="AA353" i="7"/>
  <c r="X353" i="7"/>
  <c r="AC352" i="7"/>
  <c r="AB352" i="7"/>
  <c r="AA352" i="7"/>
  <c r="X352" i="7"/>
  <c r="AC351" i="7"/>
  <c r="AB351" i="7"/>
  <c r="AA351" i="7"/>
  <c r="X351" i="7"/>
  <c r="AC350" i="7"/>
  <c r="AB350" i="7"/>
  <c r="AA350" i="7"/>
  <c r="X350" i="7"/>
  <c r="AC349" i="7"/>
  <c r="AB349" i="7"/>
  <c r="AA349" i="7"/>
  <c r="X349" i="7"/>
  <c r="AC348" i="7"/>
  <c r="AB348" i="7"/>
  <c r="AA348" i="7"/>
  <c r="X348" i="7"/>
  <c r="AC347" i="7"/>
  <c r="AB347" i="7"/>
  <c r="AA347" i="7"/>
  <c r="X347" i="7"/>
  <c r="AC346" i="7"/>
  <c r="AB346" i="7"/>
  <c r="AA346" i="7"/>
  <c r="X346" i="7"/>
  <c r="AC345" i="7"/>
  <c r="AB345" i="7"/>
  <c r="AA345" i="7"/>
  <c r="X345" i="7"/>
  <c r="AC344" i="7"/>
  <c r="AB344" i="7"/>
  <c r="AA344" i="7"/>
  <c r="X344" i="7"/>
  <c r="AC343" i="7"/>
  <c r="AB343" i="7"/>
  <c r="AA343" i="7"/>
  <c r="X343" i="7"/>
  <c r="AC342" i="7"/>
  <c r="AB342" i="7"/>
  <c r="AA342" i="7"/>
  <c r="X342" i="7"/>
  <c r="AC341" i="7"/>
  <c r="AB341" i="7"/>
  <c r="AA341" i="7"/>
  <c r="X341" i="7"/>
  <c r="AC340" i="7"/>
  <c r="AB340" i="7"/>
  <c r="AA340" i="7"/>
  <c r="X340" i="7"/>
  <c r="AC339" i="7"/>
  <c r="AB339" i="7"/>
  <c r="AA339" i="7"/>
  <c r="X339" i="7"/>
  <c r="AC338" i="7"/>
  <c r="AB338" i="7"/>
  <c r="AA338" i="7"/>
  <c r="X338" i="7"/>
  <c r="AC337" i="7"/>
  <c r="AB337" i="7"/>
  <c r="AA337" i="7"/>
  <c r="X337" i="7"/>
  <c r="AC336" i="7"/>
  <c r="AB336" i="7"/>
  <c r="AA336" i="7"/>
  <c r="X336" i="7"/>
  <c r="AC335" i="7"/>
  <c r="AB335" i="7"/>
  <c r="AA335" i="7"/>
  <c r="X335" i="7"/>
  <c r="AC334" i="7"/>
  <c r="AB334" i="7"/>
  <c r="AA334" i="7"/>
  <c r="X334" i="7"/>
  <c r="AC333" i="7"/>
  <c r="AB333" i="7"/>
  <c r="AA333" i="7"/>
  <c r="X333" i="7"/>
  <c r="AC332" i="7"/>
  <c r="AB332" i="7"/>
  <c r="AA332" i="7"/>
  <c r="X332" i="7"/>
  <c r="AC331" i="7"/>
  <c r="AB331" i="7"/>
  <c r="AA331" i="7"/>
  <c r="X331" i="7"/>
  <c r="AC330" i="7"/>
  <c r="AB330" i="7"/>
  <c r="AA330" i="7"/>
  <c r="X330" i="7"/>
  <c r="AC329" i="7"/>
  <c r="AB329" i="7"/>
  <c r="AA329" i="7"/>
  <c r="X329" i="7"/>
  <c r="AC328" i="7"/>
  <c r="AB328" i="7"/>
  <c r="AA328" i="7"/>
  <c r="X328" i="7"/>
  <c r="AC327" i="7"/>
  <c r="AB327" i="7"/>
  <c r="AA327" i="7"/>
  <c r="X327" i="7"/>
  <c r="AC326" i="7"/>
  <c r="AB326" i="7"/>
  <c r="AA326" i="7"/>
  <c r="X326" i="7"/>
  <c r="AC325" i="7"/>
  <c r="AB325" i="7"/>
  <c r="AA325" i="7"/>
  <c r="X325" i="7"/>
  <c r="AC324" i="7"/>
  <c r="AB324" i="7"/>
  <c r="AA324" i="7"/>
  <c r="X324" i="7"/>
  <c r="AC323" i="7"/>
  <c r="AB323" i="7"/>
  <c r="AA323" i="7"/>
  <c r="X323" i="7"/>
  <c r="AC322" i="7"/>
  <c r="AB322" i="7"/>
  <c r="AA322" i="7"/>
  <c r="X322" i="7"/>
  <c r="AC321" i="7"/>
  <c r="AB321" i="7"/>
  <c r="AA321" i="7"/>
  <c r="X321" i="7"/>
  <c r="AC320" i="7"/>
  <c r="AB320" i="7"/>
  <c r="AA320" i="7"/>
  <c r="X320" i="7"/>
  <c r="AC319" i="7"/>
  <c r="AB319" i="7"/>
  <c r="AA319" i="7"/>
  <c r="X319" i="7"/>
  <c r="AC318" i="7"/>
  <c r="AB318" i="7"/>
  <c r="AA318" i="7"/>
  <c r="X318" i="7"/>
  <c r="AC317" i="7"/>
  <c r="AB317" i="7"/>
  <c r="AA317" i="7"/>
  <c r="X317" i="7"/>
  <c r="AC316" i="7"/>
  <c r="AB316" i="7"/>
  <c r="AA316" i="7"/>
  <c r="X316" i="7"/>
  <c r="AC315" i="7"/>
  <c r="AB315" i="7"/>
  <c r="AA315" i="7"/>
  <c r="X315" i="7"/>
  <c r="AC314" i="7"/>
  <c r="AB314" i="7"/>
  <c r="AA314" i="7"/>
  <c r="X314" i="7"/>
  <c r="AC313" i="7"/>
  <c r="AB313" i="7"/>
  <c r="AA313" i="7"/>
  <c r="X313" i="7"/>
  <c r="AC312" i="7"/>
  <c r="AB312" i="7"/>
  <c r="AA312" i="7"/>
  <c r="X312" i="7"/>
  <c r="AC311" i="7"/>
  <c r="AB311" i="7"/>
  <c r="AA311" i="7"/>
  <c r="X311" i="7"/>
  <c r="AC310" i="7"/>
  <c r="AB310" i="7"/>
  <c r="AA310" i="7"/>
  <c r="X310" i="7"/>
  <c r="AC309" i="7"/>
  <c r="AB309" i="7"/>
  <c r="AA309" i="7"/>
  <c r="X309" i="7"/>
  <c r="AC308" i="7"/>
  <c r="AB308" i="7"/>
  <c r="AA308" i="7"/>
  <c r="X308" i="7"/>
  <c r="AC307" i="7"/>
  <c r="AB307" i="7"/>
  <c r="AA307" i="7"/>
  <c r="X307" i="7"/>
  <c r="AC306" i="7"/>
  <c r="AB306" i="7"/>
  <c r="AA306" i="7"/>
  <c r="X306" i="7"/>
  <c r="AC305" i="7"/>
  <c r="AB305" i="7"/>
  <c r="AA305" i="7"/>
  <c r="X305" i="7"/>
  <c r="AC304" i="7"/>
  <c r="AB304" i="7"/>
  <c r="AA304" i="7"/>
  <c r="X304" i="7"/>
  <c r="AC303" i="7"/>
  <c r="AB303" i="7"/>
  <c r="AA303" i="7"/>
  <c r="X303" i="7"/>
  <c r="AC302" i="7"/>
  <c r="AB302" i="7"/>
  <c r="AA302" i="7"/>
  <c r="X302" i="7"/>
  <c r="AC301" i="7"/>
  <c r="AB301" i="7"/>
  <c r="AA301" i="7"/>
  <c r="X301" i="7"/>
  <c r="AC300" i="7"/>
  <c r="AB300" i="7"/>
  <c r="AA300" i="7"/>
  <c r="X300" i="7"/>
  <c r="AC299" i="7"/>
  <c r="AB299" i="7"/>
  <c r="AA299" i="7"/>
  <c r="X299" i="7"/>
  <c r="AC298" i="7"/>
  <c r="AB298" i="7"/>
  <c r="AA298" i="7"/>
  <c r="X298" i="7"/>
  <c r="AC297" i="7"/>
  <c r="AB297" i="7"/>
  <c r="AA297" i="7"/>
  <c r="X297" i="7"/>
  <c r="AC296" i="7"/>
  <c r="AB296" i="7"/>
  <c r="AA296" i="7"/>
  <c r="X296" i="7"/>
  <c r="AC295" i="7"/>
  <c r="AB295" i="7"/>
  <c r="AA295" i="7"/>
  <c r="X295" i="7"/>
  <c r="AC294" i="7"/>
  <c r="AB294" i="7"/>
  <c r="AA294" i="7"/>
  <c r="X294" i="7"/>
  <c r="AC293" i="7"/>
  <c r="AB293" i="7"/>
  <c r="AA293" i="7"/>
  <c r="X293" i="7"/>
  <c r="AC292" i="7"/>
  <c r="AB292" i="7"/>
  <c r="AA292" i="7"/>
  <c r="X292" i="7"/>
  <c r="AC291" i="7"/>
  <c r="AB291" i="7"/>
  <c r="AA291" i="7"/>
  <c r="X291" i="7"/>
  <c r="AC290" i="7"/>
  <c r="AB290" i="7"/>
  <c r="AA290" i="7"/>
  <c r="X290" i="7"/>
  <c r="AC289" i="7"/>
  <c r="AB289" i="7"/>
  <c r="AA289" i="7"/>
  <c r="X289" i="7"/>
  <c r="AC288" i="7"/>
  <c r="AB288" i="7"/>
  <c r="AA288" i="7"/>
  <c r="X288" i="7"/>
  <c r="AC287" i="7"/>
  <c r="AB287" i="7"/>
  <c r="AA287" i="7"/>
  <c r="X287" i="7"/>
  <c r="AC286" i="7"/>
  <c r="AB286" i="7"/>
  <c r="AA286" i="7"/>
  <c r="X286" i="7"/>
  <c r="AC285" i="7"/>
  <c r="AB285" i="7"/>
  <c r="AA285" i="7"/>
  <c r="X285" i="7"/>
  <c r="AC284" i="7"/>
  <c r="AB284" i="7"/>
  <c r="AA284" i="7"/>
  <c r="X284" i="7"/>
  <c r="AC283" i="7"/>
  <c r="AB283" i="7"/>
  <c r="AA283" i="7"/>
  <c r="X283" i="7"/>
  <c r="AC282" i="7"/>
  <c r="AB282" i="7"/>
  <c r="AA282" i="7"/>
  <c r="X282" i="7"/>
  <c r="AC281" i="7"/>
  <c r="AB281" i="7"/>
  <c r="AA281" i="7"/>
  <c r="X281" i="7"/>
  <c r="AC280" i="7"/>
  <c r="AB280" i="7"/>
  <c r="AA280" i="7"/>
  <c r="X280" i="7"/>
  <c r="AC279" i="7"/>
  <c r="AB279" i="7"/>
  <c r="AA279" i="7"/>
  <c r="X279" i="7"/>
  <c r="AC278" i="7"/>
  <c r="AB278" i="7"/>
  <c r="AA278" i="7"/>
  <c r="X278" i="7"/>
  <c r="AC277" i="7"/>
  <c r="AB277" i="7"/>
  <c r="AA277" i="7"/>
  <c r="X277" i="7"/>
  <c r="AC276" i="7"/>
  <c r="AB276" i="7"/>
  <c r="AA276" i="7"/>
  <c r="X276" i="7"/>
  <c r="AC275" i="7"/>
  <c r="AB275" i="7"/>
  <c r="AA275" i="7"/>
  <c r="X275" i="7"/>
  <c r="AC274" i="7"/>
  <c r="AB274" i="7"/>
  <c r="AA274" i="7"/>
  <c r="X274" i="7"/>
  <c r="AC273" i="7"/>
  <c r="AB273" i="7"/>
  <c r="AA273" i="7"/>
  <c r="X273" i="7"/>
  <c r="AC272" i="7"/>
  <c r="AB272" i="7"/>
  <c r="AA272" i="7"/>
  <c r="X272" i="7"/>
  <c r="AC271" i="7"/>
  <c r="AB271" i="7"/>
  <c r="AA271" i="7"/>
  <c r="X271" i="7"/>
  <c r="AC270" i="7"/>
  <c r="AB270" i="7"/>
  <c r="AA270" i="7"/>
  <c r="X270" i="7"/>
  <c r="AC269" i="7"/>
  <c r="AB269" i="7"/>
  <c r="AA269" i="7"/>
  <c r="X269" i="7"/>
  <c r="AC268" i="7"/>
  <c r="AB268" i="7"/>
  <c r="AA268" i="7"/>
  <c r="X268" i="7"/>
  <c r="AC267" i="7"/>
  <c r="AB267" i="7"/>
  <c r="AA267" i="7"/>
  <c r="X267" i="7"/>
  <c r="AC266" i="7"/>
  <c r="AB266" i="7"/>
  <c r="AA266" i="7"/>
  <c r="X266" i="7"/>
  <c r="AC265" i="7"/>
  <c r="AB265" i="7"/>
  <c r="AA265" i="7"/>
  <c r="X265" i="7"/>
  <c r="AC264" i="7"/>
  <c r="AB264" i="7"/>
  <c r="AA264" i="7"/>
  <c r="X264" i="7"/>
  <c r="AC263" i="7"/>
  <c r="AB263" i="7"/>
  <c r="AA263" i="7"/>
  <c r="X263" i="7"/>
  <c r="AC262" i="7"/>
  <c r="AB262" i="7"/>
  <c r="AA262" i="7"/>
  <c r="X262" i="7"/>
  <c r="AC261" i="7"/>
  <c r="AB261" i="7"/>
  <c r="AA261" i="7"/>
  <c r="X261" i="7"/>
  <c r="AC260" i="7"/>
  <c r="AB260" i="7"/>
  <c r="AA260" i="7"/>
  <c r="X260" i="7"/>
  <c r="AC259" i="7"/>
  <c r="AB259" i="7"/>
  <c r="AA259" i="7"/>
  <c r="X259" i="7"/>
  <c r="AC258" i="7"/>
  <c r="AB258" i="7"/>
  <c r="AA258" i="7"/>
  <c r="X258" i="7"/>
  <c r="AC257" i="7"/>
  <c r="AB257" i="7"/>
  <c r="AA257" i="7"/>
  <c r="X257" i="7"/>
  <c r="AC256" i="7"/>
  <c r="AB256" i="7"/>
  <c r="AA256" i="7"/>
  <c r="X256" i="7"/>
  <c r="AC255" i="7"/>
  <c r="AB255" i="7"/>
  <c r="AA255" i="7"/>
  <c r="X255" i="7"/>
  <c r="AC254" i="7"/>
  <c r="AB254" i="7"/>
  <c r="AA254" i="7"/>
  <c r="X254" i="7"/>
  <c r="AC253" i="7"/>
  <c r="AB253" i="7"/>
  <c r="AA253" i="7"/>
  <c r="X253" i="7"/>
  <c r="AC252" i="7"/>
  <c r="AB252" i="7"/>
  <c r="AA252" i="7"/>
  <c r="X252" i="7"/>
  <c r="AC251" i="7"/>
  <c r="AB251" i="7"/>
  <c r="AA251" i="7"/>
  <c r="X251" i="7"/>
  <c r="AC250" i="7"/>
  <c r="AB250" i="7"/>
  <c r="AA250" i="7"/>
  <c r="X250" i="7"/>
  <c r="AC249" i="7"/>
  <c r="AB249" i="7"/>
  <c r="AA249" i="7"/>
  <c r="X249" i="7"/>
  <c r="AC248" i="7"/>
  <c r="AB248" i="7"/>
  <c r="AA248" i="7"/>
  <c r="X248" i="7"/>
  <c r="AC247" i="7"/>
  <c r="AB247" i="7"/>
  <c r="AA247" i="7"/>
  <c r="X247" i="7"/>
  <c r="AC246" i="7"/>
  <c r="AB246" i="7"/>
  <c r="AA246" i="7"/>
  <c r="X246" i="7"/>
  <c r="AC245" i="7"/>
  <c r="AB245" i="7"/>
  <c r="AA245" i="7"/>
  <c r="X245" i="7"/>
  <c r="AC244" i="7"/>
  <c r="AB244" i="7"/>
  <c r="AA244" i="7"/>
  <c r="X244" i="7"/>
  <c r="AC243" i="7"/>
  <c r="AB243" i="7"/>
  <c r="AA243" i="7"/>
  <c r="X243" i="7"/>
  <c r="AC242" i="7"/>
  <c r="AB242" i="7"/>
  <c r="AA242" i="7"/>
  <c r="X242" i="7"/>
  <c r="AC241" i="7"/>
  <c r="AB241" i="7"/>
  <c r="AA241" i="7"/>
  <c r="X241" i="7"/>
  <c r="AC240" i="7"/>
  <c r="AB240" i="7"/>
  <c r="AA240" i="7"/>
  <c r="X240" i="7"/>
  <c r="AC239" i="7"/>
  <c r="AB239" i="7"/>
  <c r="AA239" i="7"/>
  <c r="X239" i="7"/>
  <c r="AC238" i="7"/>
  <c r="AB238" i="7"/>
  <c r="AA238" i="7"/>
  <c r="X238" i="7"/>
  <c r="AC237" i="7"/>
  <c r="AB237" i="7"/>
  <c r="AA237" i="7"/>
  <c r="X237" i="7"/>
  <c r="AC236" i="7"/>
  <c r="AB236" i="7"/>
  <c r="AA236" i="7"/>
  <c r="X236" i="7"/>
  <c r="AC235" i="7"/>
  <c r="AB235" i="7"/>
  <c r="AA235" i="7"/>
  <c r="X235" i="7"/>
  <c r="AC234" i="7"/>
  <c r="AB234" i="7"/>
  <c r="AA234" i="7"/>
  <c r="X234" i="7"/>
  <c r="AC233" i="7"/>
  <c r="AB233" i="7"/>
  <c r="AA233" i="7"/>
  <c r="X233" i="7"/>
  <c r="AC232" i="7"/>
  <c r="AB232" i="7"/>
  <c r="AA232" i="7"/>
  <c r="X232" i="7"/>
  <c r="AC231" i="7"/>
  <c r="AB231" i="7"/>
  <c r="AA231" i="7"/>
  <c r="X231" i="7"/>
  <c r="AC230" i="7"/>
  <c r="AB230" i="7"/>
  <c r="AA230" i="7"/>
  <c r="X230" i="7"/>
  <c r="AC229" i="7"/>
  <c r="AB229" i="7"/>
  <c r="AA229" i="7"/>
  <c r="X229" i="7"/>
  <c r="AC228" i="7"/>
  <c r="AB228" i="7"/>
  <c r="AA228" i="7"/>
  <c r="X228" i="7"/>
  <c r="AC227" i="7"/>
  <c r="AB227" i="7"/>
  <c r="AA227" i="7"/>
  <c r="X227" i="7"/>
  <c r="AC226" i="7"/>
  <c r="AB226" i="7"/>
  <c r="AA226" i="7"/>
  <c r="X226" i="7"/>
  <c r="AC225" i="7"/>
  <c r="AB225" i="7"/>
  <c r="AA225" i="7"/>
  <c r="X225" i="7"/>
  <c r="AC224" i="7"/>
  <c r="AB224" i="7"/>
  <c r="AA224" i="7"/>
  <c r="X224" i="7"/>
  <c r="AC223" i="7"/>
  <c r="AB223" i="7"/>
  <c r="AA223" i="7"/>
  <c r="X223" i="7"/>
  <c r="AC222" i="7"/>
  <c r="AB222" i="7"/>
  <c r="AA222" i="7"/>
  <c r="X222" i="7"/>
  <c r="AC221" i="7"/>
  <c r="AB221" i="7"/>
  <c r="AA221" i="7"/>
  <c r="X221" i="7"/>
  <c r="AC220" i="7"/>
  <c r="AB220" i="7"/>
  <c r="AA220" i="7"/>
  <c r="X220" i="7"/>
  <c r="AC219" i="7"/>
  <c r="AB219" i="7"/>
  <c r="AA219" i="7"/>
  <c r="X219" i="7"/>
  <c r="AC218" i="7"/>
  <c r="AB218" i="7"/>
  <c r="AA218" i="7"/>
  <c r="X218" i="7"/>
  <c r="AC217" i="7"/>
  <c r="AB217" i="7"/>
  <c r="AA217" i="7"/>
  <c r="X217" i="7"/>
  <c r="AC216" i="7"/>
  <c r="AB216" i="7"/>
  <c r="AA216" i="7"/>
  <c r="X216" i="7"/>
  <c r="AC215" i="7"/>
  <c r="AB215" i="7"/>
  <c r="AA215" i="7"/>
  <c r="X215" i="7"/>
  <c r="AC214" i="7"/>
  <c r="AB214" i="7"/>
  <c r="AA214" i="7"/>
  <c r="X214" i="7"/>
  <c r="AC213" i="7"/>
  <c r="AB213" i="7"/>
  <c r="AA213" i="7"/>
  <c r="X213" i="7"/>
  <c r="AC212" i="7"/>
  <c r="AB212" i="7"/>
  <c r="AA212" i="7"/>
  <c r="X212" i="7"/>
  <c r="AC211" i="7"/>
  <c r="AB211" i="7"/>
  <c r="AA211" i="7"/>
  <c r="X211" i="7"/>
  <c r="AC210" i="7"/>
  <c r="AB210" i="7"/>
  <c r="AA210" i="7"/>
  <c r="X210" i="7"/>
  <c r="AC209" i="7"/>
  <c r="AB209" i="7"/>
  <c r="AA209" i="7"/>
  <c r="X209" i="7"/>
  <c r="AC208" i="7"/>
  <c r="AB208" i="7"/>
  <c r="AA208" i="7"/>
  <c r="X208" i="7"/>
  <c r="AC207" i="7"/>
  <c r="AB207" i="7"/>
  <c r="AA207" i="7"/>
  <c r="X207" i="7"/>
  <c r="AC206" i="7"/>
  <c r="AB206" i="7"/>
  <c r="AA206" i="7"/>
  <c r="X206" i="7"/>
  <c r="AC205" i="7"/>
  <c r="AB205" i="7"/>
  <c r="AA205" i="7"/>
  <c r="X205" i="7"/>
  <c r="AC204" i="7"/>
  <c r="AB204" i="7"/>
  <c r="AA204" i="7"/>
  <c r="X204" i="7"/>
  <c r="AC203" i="7"/>
  <c r="AB203" i="7"/>
  <c r="AA203" i="7"/>
  <c r="X203" i="7"/>
  <c r="AC202" i="7"/>
  <c r="AB202" i="7"/>
  <c r="AA202" i="7"/>
  <c r="X202" i="7"/>
  <c r="AC201" i="7"/>
  <c r="AB201" i="7"/>
  <c r="AA201" i="7"/>
  <c r="X201" i="7"/>
  <c r="AC200" i="7"/>
  <c r="AB200" i="7"/>
  <c r="AA200" i="7"/>
  <c r="X200" i="7"/>
  <c r="AC199" i="7"/>
  <c r="AB199" i="7"/>
  <c r="AA199" i="7"/>
  <c r="X199" i="7"/>
  <c r="AC198" i="7"/>
  <c r="AB198" i="7"/>
  <c r="AA198" i="7"/>
  <c r="X198" i="7"/>
  <c r="AC197" i="7"/>
  <c r="AB197" i="7"/>
  <c r="AA197" i="7"/>
  <c r="X197" i="7"/>
  <c r="AC196" i="7"/>
  <c r="AB196" i="7"/>
  <c r="AA196" i="7"/>
  <c r="X196" i="7"/>
  <c r="AC195" i="7"/>
  <c r="AB195" i="7"/>
  <c r="AA195" i="7"/>
  <c r="X195" i="7"/>
  <c r="AC194" i="7"/>
  <c r="AB194" i="7"/>
  <c r="AA194" i="7"/>
  <c r="X194" i="7"/>
  <c r="AC193" i="7"/>
  <c r="AB193" i="7"/>
  <c r="AA193" i="7"/>
  <c r="X193" i="7"/>
  <c r="AC192" i="7"/>
  <c r="AB192" i="7"/>
  <c r="AA192" i="7"/>
  <c r="X192" i="7"/>
  <c r="AC191" i="7"/>
  <c r="AB191" i="7"/>
  <c r="AA191" i="7"/>
  <c r="X191" i="7"/>
  <c r="AC190" i="7"/>
  <c r="AB190" i="7"/>
  <c r="AA190" i="7"/>
  <c r="X190" i="7"/>
  <c r="AC189" i="7"/>
  <c r="AB189" i="7"/>
  <c r="AA189" i="7"/>
  <c r="X189" i="7"/>
  <c r="AC188" i="7"/>
  <c r="AB188" i="7"/>
  <c r="AA188" i="7"/>
  <c r="X188" i="7"/>
  <c r="AC187" i="7"/>
  <c r="AB187" i="7"/>
  <c r="AA187" i="7"/>
  <c r="X187" i="7"/>
  <c r="AC186" i="7"/>
  <c r="AB186" i="7"/>
  <c r="AA186" i="7"/>
  <c r="X186" i="7"/>
  <c r="AC185" i="7"/>
  <c r="AB185" i="7"/>
  <c r="AA185" i="7"/>
  <c r="X185" i="7"/>
  <c r="AC184" i="7"/>
  <c r="AB184" i="7"/>
  <c r="AA184" i="7"/>
  <c r="X184" i="7"/>
  <c r="AC183" i="7"/>
  <c r="AB183" i="7"/>
  <c r="AA183" i="7"/>
  <c r="X183" i="7"/>
  <c r="AC182" i="7"/>
  <c r="AB182" i="7"/>
  <c r="AA182" i="7"/>
  <c r="X182" i="7"/>
  <c r="AC181" i="7"/>
  <c r="AB181" i="7"/>
  <c r="AA181" i="7"/>
  <c r="X181" i="7"/>
  <c r="AC180" i="7"/>
  <c r="AB180" i="7"/>
  <c r="AA180" i="7"/>
  <c r="X180" i="7"/>
  <c r="AC179" i="7"/>
  <c r="AB179" i="7"/>
  <c r="AA179" i="7"/>
  <c r="X179" i="7"/>
  <c r="AC178" i="7"/>
  <c r="AB178" i="7"/>
  <c r="AA178" i="7"/>
  <c r="X178" i="7"/>
  <c r="AC177" i="7"/>
  <c r="AB177" i="7"/>
  <c r="AA177" i="7"/>
  <c r="X177" i="7"/>
  <c r="AC176" i="7"/>
  <c r="AB176" i="7"/>
  <c r="AA176" i="7"/>
  <c r="X176" i="7"/>
  <c r="AC175" i="7"/>
  <c r="AB175" i="7"/>
  <c r="AA175" i="7"/>
  <c r="X175" i="7"/>
  <c r="AC174" i="7"/>
  <c r="AB174" i="7"/>
  <c r="AA174" i="7"/>
  <c r="X174" i="7"/>
  <c r="AC173" i="7"/>
  <c r="AB173" i="7"/>
  <c r="AA173" i="7"/>
  <c r="X173" i="7"/>
  <c r="AC172" i="7"/>
  <c r="AB172" i="7"/>
  <c r="AA172" i="7"/>
  <c r="X172" i="7"/>
  <c r="AC171" i="7"/>
  <c r="AB171" i="7"/>
  <c r="AA171" i="7"/>
  <c r="X171" i="7"/>
  <c r="AC170" i="7"/>
  <c r="AB170" i="7"/>
  <c r="AA170" i="7"/>
  <c r="X170" i="7"/>
  <c r="AC169" i="7"/>
  <c r="AB169" i="7"/>
  <c r="AA169" i="7"/>
  <c r="X169" i="7"/>
  <c r="AC168" i="7"/>
  <c r="AB168" i="7"/>
  <c r="AA168" i="7"/>
  <c r="X168" i="7"/>
  <c r="AC167" i="7"/>
  <c r="AB167" i="7"/>
  <c r="AA167" i="7"/>
  <c r="X167" i="7"/>
  <c r="AC166" i="7"/>
  <c r="AB166" i="7"/>
  <c r="AA166" i="7"/>
  <c r="X166" i="7"/>
  <c r="AC165" i="7"/>
  <c r="AB165" i="7"/>
  <c r="AA165" i="7"/>
  <c r="X165" i="7"/>
  <c r="AC164" i="7"/>
  <c r="AB164" i="7"/>
  <c r="AA164" i="7"/>
  <c r="X164" i="7"/>
  <c r="AC163" i="7"/>
  <c r="AB163" i="7"/>
  <c r="AA163" i="7"/>
  <c r="X163" i="7"/>
  <c r="AC162" i="7"/>
  <c r="AB162" i="7"/>
  <c r="AA162" i="7"/>
  <c r="X162" i="7"/>
  <c r="AC161" i="7"/>
  <c r="AB161" i="7"/>
  <c r="AA161" i="7"/>
  <c r="X161" i="7"/>
  <c r="AC160" i="7"/>
  <c r="AB160" i="7"/>
  <c r="AA160" i="7"/>
  <c r="X160" i="7"/>
  <c r="AC159" i="7"/>
  <c r="AB159" i="7"/>
  <c r="AA159" i="7"/>
  <c r="X159" i="7"/>
  <c r="AC158" i="7"/>
  <c r="AB158" i="7"/>
  <c r="AA158" i="7"/>
  <c r="X158" i="7"/>
  <c r="AC157" i="7"/>
  <c r="AB157" i="7"/>
  <c r="AA157" i="7"/>
  <c r="X157" i="7"/>
  <c r="AC156" i="7"/>
  <c r="AB156" i="7"/>
  <c r="AA156" i="7"/>
  <c r="X156" i="7"/>
  <c r="AC155" i="7"/>
  <c r="AB155" i="7"/>
  <c r="AA155" i="7"/>
  <c r="X155" i="7"/>
  <c r="AC154" i="7"/>
  <c r="AB154" i="7"/>
  <c r="AA154" i="7"/>
  <c r="X154" i="7"/>
  <c r="AC153" i="7"/>
  <c r="AB153" i="7"/>
  <c r="AA153" i="7"/>
  <c r="X153" i="7"/>
  <c r="AC152" i="7"/>
  <c r="AB152" i="7"/>
  <c r="AA152" i="7"/>
  <c r="X152" i="7"/>
  <c r="AC151" i="7"/>
  <c r="AB151" i="7"/>
  <c r="AA151" i="7"/>
  <c r="X151" i="7"/>
  <c r="AC150" i="7"/>
  <c r="AB150" i="7"/>
  <c r="AA150" i="7"/>
  <c r="X150" i="7"/>
  <c r="AC149" i="7"/>
  <c r="AB149" i="7"/>
  <c r="AA149" i="7"/>
  <c r="X149" i="7"/>
  <c r="AC148" i="7"/>
  <c r="AB148" i="7"/>
  <c r="AA148" i="7"/>
  <c r="X148" i="7"/>
  <c r="AC147" i="7"/>
  <c r="AB147" i="7"/>
  <c r="AA147" i="7"/>
  <c r="X147" i="7"/>
  <c r="AC146" i="7"/>
  <c r="AB146" i="7"/>
  <c r="AA146" i="7"/>
  <c r="X146" i="7"/>
  <c r="AC145" i="7"/>
  <c r="AB145" i="7"/>
  <c r="AA145" i="7"/>
  <c r="X145" i="7"/>
  <c r="AC144" i="7"/>
  <c r="AB144" i="7"/>
  <c r="AA144" i="7"/>
  <c r="X144" i="7"/>
  <c r="AC143" i="7"/>
  <c r="AB143" i="7"/>
  <c r="AA143" i="7"/>
  <c r="X143" i="7"/>
  <c r="AC142" i="7"/>
  <c r="AB142" i="7"/>
  <c r="AA142" i="7"/>
  <c r="X142" i="7"/>
  <c r="AC141" i="7"/>
  <c r="AB141" i="7"/>
  <c r="AA141" i="7"/>
  <c r="X141" i="7"/>
  <c r="AC140" i="7"/>
  <c r="AB140" i="7"/>
  <c r="AA140" i="7"/>
  <c r="X140" i="7"/>
  <c r="AC139" i="7"/>
  <c r="AB139" i="7"/>
  <c r="AA139" i="7"/>
  <c r="X139" i="7"/>
  <c r="AC138" i="7"/>
  <c r="AB138" i="7"/>
  <c r="AA138" i="7"/>
  <c r="X138" i="7"/>
  <c r="AC137" i="7"/>
  <c r="AB137" i="7"/>
  <c r="AA137" i="7"/>
  <c r="X137" i="7"/>
  <c r="AC136" i="7"/>
  <c r="AB136" i="7"/>
  <c r="AA136" i="7"/>
  <c r="X136" i="7"/>
  <c r="AC135" i="7"/>
  <c r="AB135" i="7"/>
  <c r="AA135" i="7"/>
  <c r="X135" i="7"/>
  <c r="AC134" i="7"/>
  <c r="AB134" i="7"/>
  <c r="AA134" i="7"/>
  <c r="X134" i="7"/>
  <c r="AC133" i="7"/>
  <c r="AB133" i="7"/>
  <c r="AA133" i="7"/>
  <c r="X133" i="7"/>
  <c r="AC132" i="7"/>
  <c r="AB132" i="7"/>
  <c r="AA132" i="7"/>
  <c r="X132" i="7"/>
  <c r="AC131" i="7"/>
  <c r="AB131" i="7"/>
  <c r="AA131" i="7"/>
  <c r="X131" i="7"/>
  <c r="AC130" i="7"/>
  <c r="AB130" i="7"/>
  <c r="AA130" i="7"/>
  <c r="X130" i="7"/>
  <c r="AC129" i="7"/>
  <c r="AB129" i="7"/>
  <c r="AA129" i="7"/>
  <c r="X129" i="7"/>
  <c r="AC128" i="7"/>
  <c r="AB128" i="7"/>
  <c r="AA128" i="7"/>
  <c r="X128" i="7"/>
  <c r="AC127" i="7"/>
  <c r="AB127" i="7"/>
  <c r="AA127" i="7"/>
  <c r="X127" i="7"/>
  <c r="AC126" i="7"/>
  <c r="AB126" i="7"/>
  <c r="AA126" i="7"/>
  <c r="X126" i="7"/>
  <c r="AC125" i="7"/>
  <c r="AB125" i="7"/>
  <c r="AA125" i="7"/>
  <c r="X125" i="7"/>
  <c r="AC124" i="7"/>
  <c r="AB124" i="7"/>
  <c r="AA124" i="7"/>
  <c r="X124" i="7"/>
  <c r="AC123" i="7"/>
  <c r="AB123" i="7"/>
  <c r="AA123" i="7"/>
  <c r="X123" i="7"/>
  <c r="AC122" i="7"/>
  <c r="AB122" i="7"/>
  <c r="AA122" i="7"/>
  <c r="X122" i="7"/>
  <c r="AC121" i="7"/>
  <c r="AB121" i="7"/>
  <c r="AA121" i="7"/>
  <c r="X121" i="7"/>
  <c r="AC120" i="7"/>
  <c r="AB120" i="7"/>
  <c r="AA120" i="7"/>
  <c r="X120" i="7"/>
  <c r="AC119" i="7"/>
  <c r="AB119" i="7"/>
  <c r="AA119" i="7"/>
  <c r="X119" i="7"/>
  <c r="AC118" i="7"/>
  <c r="AB118" i="7"/>
  <c r="AA118" i="7"/>
  <c r="X118" i="7"/>
  <c r="AC117" i="7"/>
  <c r="AB117" i="7"/>
  <c r="AA117" i="7"/>
  <c r="X117" i="7"/>
  <c r="AC116" i="7"/>
  <c r="AB116" i="7"/>
  <c r="AA116" i="7"/>
  <c r="X116" i="7"/>
  <c r="AC115" i="7"/>
  <c r="AB115" i="7"/>
  <c r="AA115" i="7"/>
  <c r="X115" i="7"/>
  <c r="AC114" i="7"/>
  <c r="AB114" i="7"/>
  <c r="AA114" i="7"/>
  <c r="X114" i="7"/>
  <c r="AC113" i="7"/>
  <c r="AB113" i="7"/>
  <c r="AA113" i="7"/>
  <c r="X113" i="7"/>
  <c r="AC112" i="7"/>
  <c r="AB112" i="7"/>
  <c r="AA112" i="7"/>
  <c r="X112" i="7"/>
  <c r="AC111" i="7"/>
  <c r="AB111" i="7"/>
  <c r="AA111" i="7"/>
  <c r="X111" i="7"/>
  <c r="AC110" i="7"/>
  <c r="AB110" i="7"/>
  <c r="AA110" i="7"/>
  <c r="X110" i="7"/>
  <c r="AC109" i="7"/>
  <c r="AB109" i="7"/>
  <c r="AA109" i="7"/>
  <c r="X109" i="7"/>
  <c r="AC108" i="7"/>
  <c r="AB108" i="7"/>
  <c r="AA108" i="7"/>
  <c r="X108" i="7"/>
  <c r="AC107" i="7"/>
  <c r="AB107" i="7"/>
  <c r="AA107" i="7"/>
  <c r="X107" i="7"/>
  <c r="AC106" i="7"/>
  <c r="AB106" i="7"/>
  <c r="AA106" i="7"/>
  <c r="X106" i="7"/>
  <c r="AC105" i="7"/>
  <c r="AB105" i="7"/>
  <c r="AA105" i="7"/>
  <c r="X105" i="7"/>
  <c r="AC104" i="7"/>
  <c r="AB104" i="7"/>
  <c r="AA104" i="7"/>
  <c r="X104" i="7"/>
  <c r="AC103" i="7"/>
  <c r="AB103" i="7"/>
  <c r="AA103" i="7"/>
  <c r="X103" i="7"/>
  <c r="AC102" i="7"/>
  <c r="AB102" i="7"/>
  <c r="AA102" i="7"/>
  <c r="X102" i="7"/>
  <c r="AC101" i="7"/>
  <c r="AB101" i="7"/>
  <c r="AA101" i="7"/>
  <c r="X101" i="7"/>
  <c r="AC100" i="7"/>
  <c r="AB100" i="7"/>
  <c r="AA100" i="7"/>
  <c r="X100" i="7"/>
  <c r="AC99" i="7"/>
  <c r="AB99" i="7"/>
  <c r="AA99" i="7"/>
  <c r="X99" i="7"/>
  <c r="AC98" i="7"/>
  <c r="AB98" i="7"/>
  <c r="AA98" i="7"/>
  <c r="X98" i="7"/>
  <c r="AC97" i="7"/>
  <c r="AB97" i="7"/>
  <c r="AA97" i="7"/>
  <c r="X97" i="7"/>
  <c r="AC96" i="7"/>
  <c r="AB96" i="7"/>
  <c r="AA96" i="7"/>
  <c r="X96" i="7"/>
  <c r="AC95" i="7"/>
  <c r="AB95" i="7"/>
  <c r="AA95" i="7"/>
  <c r="X95" i="7"/>
  <c r="AC94" i="7"/>
  <c r="AB94" i="7"/>
  <c r="AA94" i="7"/>
  <c r="X94" i="7"/>
  <c r="AC93" i="7"/>
  <c r="AB93" i="7"/>
  <c r="AA93" i="7"/>
  <c r="X93" i="7"/>
  <c r="AC92" i="7"/>
  <c r="AB92" i="7"/>
  <c r="AA92" i="7"/>
  <c r="X92" i="7"/>
  <c r="AC91" i="7"/>
  <c r="AB91" i="7"/>
  <c r="AA91" i="7"/>
  <c r="X91" i="7"/>
  <c r="AC90" i="7"/>
  <c r="AB90" i="7"/>
  <c r="AA90" i="7"/>
  <c r="X90" i="7"/>
  <c r="AC89" i="7"/>
  <c r="AB89" i="7"/>
  <c r="AA89" i="7"/>
  <c r="X89" i="7"/>
  <c r="AC88" i="7"/>
  <c r="AB88" i="7"/>
  <c r="AA88" i="7"/>
  <c r="X88" i="7"/>
  <c r="AC87" i="7"/>
  <c r="AB87" i="7"/>
  <c r="AA87" i="7"/>
  <c r="X87" i="7"/>
  <c r="AC86" i="7"/>
  <c r="AB86" i="7"/>
  <c r="AA86" i="7"/>
  <c r="X86" i="7"/>
  <c r="AC85" i="7"/>
  <c r="AB85" i="7"/>
  <c r="AA85" i="7"/>
  <c r="X85" i="7"/>
  <c r="AC84" i="7"/>
  <c r="AB84" i="7"/>
  <c r="AA84" i="7"/>
  <c r="X84" i="7"/>
  <c r="AC83" i="7"/>
  <c r="AB83" i="7"/>
  <c r="AA83" i="7"/>
  <c r="X83" i="7"/>
  <c r="AC82" i="7"/>
  <c r="AB82" i="7"/>
  <c r="AA82" i="7"/>
  <c r="X82" i="7"/>
  <c r="AC81" i="7"/>
  <c r="AB81" i="7"/>
  <c r="AA81" i="7"/>
  <c r="X81" i="7"/>
  <c r="AC80" i="7"/>
  <c r="AB80" i="7"/>
  <c r="AA80" i="7"/>
  <c r="X80" i="7"/>
  <c r="AC79" i="7"/>
  <c r="AB79" i="7"/>
  <c r="AA79" i="7"/>
  <c r="X79" i="7"/>
  <c r="AC78" i="7"/>
  <c r="AB78" i="7"/>
  <c r="AA78" i="7"/>
  <c r="X78" i="7"/>
  <c r="AC77" i="7"/>
  <c r="AB77" i="7"/>
  <c r="AA77" i="7"/>
  <c r="X77" i="7"/>
  <c r="AC76" i="7"/>
  <c r="AB76" i="7"/>
  <c r="AA76" i="7"/>
  <c r="X76" i="7"/>
  <c r="AC75" i="7"/>
  <c r="AB75" i="7"/>
  <c r="AA75" i="7"/>
  <c r="X75" i="7"/>
  <c r="AC74" i="7"/>
  <c r="AB74" i="7"/>
  <c r="AA74" i="7"/>
  <c r="X74" i="7"/>
  <c r="AC73" i="7"/>
  <c r="AB73" i="7"/>
  <c r="AA73" i="7"/>
  <c r="X73" i="7"/>
  <c r="AC72" i="7"/>
  <c r="AB72" i="7"/>
  <c r="AA72" i="7"/>
  <c r="X72" i="7"/>
  <c r="AC71" i="7"/>
  <c r="AB71" i="7"/>
  <c r="AA71" i="7"/>
  <c r="X71" i="7"/>
  <c r="AC70" i="7"/>
  <c r="AB70" i="7"/>
  <c r="AA70" i="7"/>
  <c r="X70" i="7"/>
  <c r="AC69" i="7"/>
  <c r="AB69" i="7"/>
  <c r="AA69" i="7"/>
  <c r="X69" i="7"/>
  <c r="AC68" i="7"/>
  <c r="AB68" i="7"/>
  <c r="AA68" i="7"/>
  <c r="X68" i="7"/>
  <c r="AC67" i="7"/>
  <c r="AB67" i="7"/>
  <c r="AA67" i="7"/>
  <c r="X67" i="7"/>
  <c r="AC66" i="7"/>
  <c r="AB66" i="7"/>
  <c r="AA66" i="7"/>
  <c r="X66" i="7"/>
  <c r="AC65" i="7"/>
  <c r="AB65" i="7"/>
  <c r="AA65" i="7"/>
  <c r="X65" i="7"/>
  <c r="AC64" i="7"/>
  <c r="AB64" i="7"/>
  <c r="AA64" i="7"/>
  <c r="X64" i="7"/>
  <c r="AC63" i="7"/>
  <c r="AB63" i="7"/>
  <c r="AA63" i="7"/>
  <c r="X63" i="7"/>
  <c r="AC62" i="7"/>
  <c r="AB62" i="7"/>
  <c r="AA62" i="7"/>
  <c r="X62" i="7"/>
  <c r="AC61" i="7"/>
  <c r="AB61" i="7"/>
  <c r="AA61" i="7"/>
  <c r="X61" i="7"/>
  <c r="AC60" i="7"/>
  <c r="AB60" i="7"/>
  <c r="AA60" i="7"/>
  <c r="X60" i="7"/>
  <c r="AC59" i="7"/>
  <c r="AB59" i="7"/>
  <c r="AA59" i="7"/>
  <c r="X59" i="7"/>
  <c r="AC58" i="7"/>
  <c r="AB58" i="7"/>
  <c r="AA58" i="7"/>
  <c r="X58" i="7"/>
  <c r="AC57" i="7"/>
  <c r="AB57" i="7"/>
  <c r="AA57" i="7"/>
  <c r="X57" i="7"/>
  <c r="AC56" i="7"/>
  <c r="AB56" i="7"/>
  <c r="AA56" i="7"/>
  <c r="X56" i="7"/>
  <c r="AC55" i="7"/>
  <c r="AB55" i="7"/>
  <c r="AA55" i="7"/>
  <c r="X55" i="7"/>
  <c r="AC54" i="7"/>
  <c r="AB54" i="7"/>
  <c r="AA54" i="7"/>
  <c r="X54" i="7"/>
  <c r="AC53" i="7"/>
  <c r="AB53" i="7"/>
  <c r="AA53" i="7"/>
  <c r="X53" i="7"/>
  <c r="AC52" i="7"/>
  <c r="AB52" i="7"/>
  <c r="AA52" i="7"/>
  <c r="X52" i="7"/>
  <c r="AC51" i="7"/>
  <c r="AB51" i="7"/>
  <c r="AA51" i="7"/>
  <c r="X51" i="7"/>
  <c r="AC50" i="7"/>
  <c r="AB50" i="7"/>
  <c r="AA50" i="7"/>
  <c r="X50" i="7"/>
  <c r="AC49" i="7"/>
  <c r="AB49" i="7"/>
  <c r="AA49" i="7"/>
  <c r="X49" i="7"/>
  <c r="AC48" i="7"/>
  <c r="AB48" i="7"/>
  <c r="AA48" i="7"/>
  <c r="X48" i="7"/>
  <c r="AC47" i="7"/>
  <c r="AB47" i="7"/>
  <c r="AA47" i="7"/>
  <c r="X47" i="7"/>
  <c r="AC46" i="7"/>
  <c r="AB46" i="7"/>
  <c r="AA46" i="7"/>
  <c r="X46" i="7"/>
  <c r="AC45" i="7"/>
  <c r="AB45" i="7"/>
  <c r="AA45" i="7"/>
  <c r="X45" i="7"/>
  <c r="AC44" i="7"/>
  <c r="AB44" i="7"/>
  <c r="AA44" i="7"/>
  <c r="X44" i="7"/>
  <c r="AA25" i="7"/>
  <c r="AB25" i="7"/>
  <c r="AC25" i="7"/>
  <c r="AA26" i="7"/>
  <c r="AB26" i="7"/>
  <c r="AC26" i="7"/>
  <c r="AA27" i="7"/>
  <c r="AB27" i="7"/>
  <c r="AC27" i="7"/>
  <c r="AA28" i="7"/>
  <c r="AB28" i="7"/>
  <c r="AC28" i="7"/>
  <c r="AA29" i="7"/>
  <c r="AB29" i="7"/>
  <c r="AC29" i="7"/>
  <c r="AA30" i="7"/>
  <c r="AB30" i="7"/>
  <c r="AC30" i="7"/>
  <c r="AA31" i="7"/>
  <c r="AB31" i="7"/>
  <c r="AC31" i="7"/>
  <c r="AA32" i="7"/>
  <c r="AB32" i="7"/>
  <c r="AC32" i="7"/>
  <c r="AA33" i="7"/>
  <c r="AB33" i="7"/>
  <c r="AC33" i="7"/>
  <c r="AA34" i="7"/>
  <c r="AB34" i="7"/>
  <c r="AC34" i="7"/>
  <c r="AA35" i="7"/>
  <c r="AB35" i="7"/>
  <c r="AC35" i="7"/>
  <c r="AA36" i="7"/>
  <c r="AB36" i="7"/>
  <c r="AC36" i="7"/>
  <c r="AA37" i="7"/>
  <c r="AB37" i="7"/>
  <c r="AC37" i="7"/>
  <c r="AA38" i="7"/>
  <c r="AB38" i="7"/>
  <c r="AC38" i="7"/>
  <c r="AA39" i="7"/>
  <c r="AB39" i="7"/>
  <c r="AC39" i="7"/>
  <c r="AA40" i="7"/>
  <c r="AB40" i="7"/>
  <c r="AC40" i="7"/>
  <c r="AA41" i="7"/>
  <c r="AB41" i="7"/>
  <c r="AC41" i="7"/>
  <c r="AA42" i="7"/>
  <c r="AB42" i="7"/>
  <c r="AC42" i="7"/>
  <c r="AA43" i="7"/>
  <c r="AB43" i="7"/>
  <c r="AC43" i="7"/>
  <c r="AC24" i="7"/>
  <c r="X25" i="7"/>
  <c r="X26" i="7"/>
  <c r="X27" i="7"/>
  <c r="X28" i="7"/>
  <c r="X29" i="7"/>
  <c r="X30" i="7"/>
  <c r="X31" i="7"/>
  <c r="X32" i="7"/>
  <c r="X33" i="7"/>
  <c r="X34" i="7"/>
  <c r="X35" i="7"/>
  <c r="X36" i="7"/>
  <c r="X37" i="7"/>
  <c r="X38" i="7"/>
  <c r="X39" i="7"/>
  <c r="X40" i="7"/>
  <c r="X41" i="7"/>
  <c r="X42" i="7"/>
  <c r="X43" i="7"/>
  <c r="Z220" i="7"/>
  <c r="Z368" i="7"/>
  <c r="Z248" i="7"/>
  <c r="Z360" i="7"/>
  <c r="Z107" i="7"/>
  <c r="Z73" i="7"/>
  <c r="Z407" i="7"/>
  <c r="Z313" i="7"/>
  <c r="Z90" i="7"/>
  <c r="Z245" i="7"/>
  <c r="Z161" i="7"/>
  <c r="Z302" i="7"/>
  <c r="Z126" i="7"/>
  <c r="Z312" i="7"/>
  <c r="Z318" i="7"/>
  <c r="Z190" i="7"/>
  <c r="Z175" i="7"/>
  <c r="Z108" i="7"/>
  <c r="Z224" i="7"/>
  <c r="Z106" i="7"/>
  <c r="Z41" i="7"/>
  <c r="Z355" i="7"/>
  <c r="Z423" i="7"/>
  <c r="Z274" i="7"/>
  <c r="Z186" i="7"/>
  <c r="Z380" i="7"/>
  <c r="Z179" i="7"/>
  <c r="Z194" i="7"/>
  <c r="Z308" i="7"/>
  <c r="Z57" i="7"/>
  <c r="Z397" i="7"/>
  <c r="Z102" i="7"/>
  <c r="Z297" i="7"/>
  <c r="Z367" i="7"/>
  <c r="Z158" i="7"/>
  <c r="Z344" i="7"/>
  <c r="Z222" i="7"/>
  <c r="Z181" i="7"/>
  <c r="Z311" i="7"/>
  <c r="Z356" i="7"/>
  <c r="Z336" i="7"/>
  <c r="Z415" i="7"/>
  <c r="Z253" i="7"/>
  <c r="Z140" i="7"/>
  <c r="Z233" i="7"/>
  <c r="Z410" i="7"/>
  <c r="Z147" i="7"/>
  <c r="Z203" i="7"/>
  <c r="Z287" i="7"/>
  <c r="Z385" i="7"/>
  <c r="Z64" i="7"/>
  <c r="Z98" i="7"/>
  <c r="Z197" i="7"/>
  <c r="Z354" i="7"/>
  <c r="Z307" i="7"/>
  <c r="Z421" i="7"/>
  <c r="Z236" i="7"/>
  <c r="Z188" i="7"/>
  <c r="Z163" i="7"/>
  <c r="Z36" i="7"/>
  <c r="Z420" i="7"/>
  <c r="Z382" i="7"/>
  <c r="Z47" i="7"/>
  <c r="Z269" i="7"/>
  <c r="Z76" i="7"/>
  <c r="Z227" i="7"/>
  <c r="Z304" i="7"/>
  <c r="Z408" i="7"/>
  <c r="Z260" i="7"/>
  <c r="Z361" i="7"/>
  <c r="Z131" i="7"/>
  <c r="Z134" i="7"/>
  <c r="Z265" i="7"/>
  <c r="Z144" i="7"/>
  <c r="Z323" i="7"/>
  <c r="Z149" i="7"/>
  <c r="Z71" i="7"/>
  <c r="Z286" i="7"/>
  <c r="Z242" i="7"/>
  <c r="Z365" i="7"/>
  <c r="Z399" i="7"/>
  <c r="Z255" i="7"/>
  <c r="Z146" i="7"/>
  <c r="Z92" i="7"/>
  <c r="Z319" i="7"/>
  <c r="Z217" i="7"/>
  <c r="Z310" i="7"/>
  <c r="Z366" i="7"/>
  <c r="Z341" i="7"/>
  <c r="Z213" i="7"/>
  <c r="Z262" i="7"/>
  <c r="Z314" i="7"/>
  <c r="Z223" i="7"/>
  <c r="Z358" i="7"/>
  <c r="Z316" i="7"/>
  <c r="Z142" i="7"/>
  <c r="Z295" i="7"/>
  <c r="Z116" i="7"/>
  <c r="Z340" i="7"/>
  <c r="Z246" i="7"/>
  <c r="Z112" i="7"/>
  <c r="Z167" i="7"/>
  <c r="Z225" i="7"/>
  <c r="Z151" i="7"/>
  <c r="Z136" i="7"/>
  <c r="Z69" i="7"/>
  <c r="Z346" i="7"/>
  <c r="Z137" i="7"/>
  <c r="Z327" i="7"/>
  <c r="Z326" i="7"/>
  <c r="Z376" i="7"/>
  <c r="Z378" i="7"/>
  <c r="Z70" i="7"/>
  <c r="Z299" i="7"/>
  <c r="Z42" i="7"/>
  <c r="Z241" i="7"/>
  <c r="Z130" i="7"/>
  <c r="Z191" i="7"/>
  <c r="Z127" i="7"/>
  <c r="Z54" i="7"/>
  <c r="Z84" i="7"/>
  <c r="Z372" i="7"/>
  <c r="Z182" i="7"/>
  <c r="Z100" i="7"/>
  <c r="Z338" i="7"/>
  <c r="Z268" i="7"/>
  <c r="Z150" i="7"/>
  <c r="Z373" i="7"/>
  <c r="Z267" i="7"/>
  <c r="Z390" i="7"/>
  <c r="Z62" i="7"/>
  <c r="Z138" i="7"/>
  <c r="Z74" i="7"/>
  <c r="Z27" i="7"/>
  <c r="Z371" i="7"/>
  <c r="Z55" i="7"/>
  <c r="Z330" i="7"/>
  <c r="Z234" i="7"/>
  <c r="Z51" i="7"/>
  <c r="Z350" i="7"/>
  <c r="Z219" i="7"/>
  <c r="Z251" i="7"/>
  <c r="Z374" i="7"/>
  <c r="Z256" i="7"/>
  <c r="Z212" i="7"/>
  <c r="Z238" i="7"/>
  <c r="Z93" i="7"/>
  <c r="Z160" i="7"/>
  <c r="Z278" i="7"/>
  <c r="Z243" i="7"/>
  <c r="Z31" i="7"/>
  <c r="Z280" i="7"/>
  <c r="Z91" i="7"/>
  <c r="Z369" i="7"/>
  <c r="Z413" i="7"/>
  <c r="Z183" i="7"/>
  <c r="Z216" i="7"/>
  <c r="Z44" i="7"/>
  <c r="Z229" i="7"/>
  <c r="Z306" i="7"/>
  <c r="Z25" i="7"/>
  <c r="Z391" i="7"/>
  <c r="Z405" i="7"/>
  <c r="Z257" i="7"/>
  <c r="Z121" i="7"/>
  <c r="Z68" i="7"/>
  <c r="Z291" i="7"/>
  <c r="Z109" i="7"/>
  <c r="Z403" i="7"/>
  <c r="Z185" i="7"/>
  <c r="Z135" i="7"/>
  <c r="Z209" i="7"/>
  <c r="Z339" i="7"/>
  <c r="Z409" i="7"/>
  <c r="Z250" i="7"/>
  <c r="Z395" i="7"/>
  <c r="Z200" i="7"/>
  <c r="Z128" i="7"/>
  <c r="Z168" i="7"/>
  <c r="Z383" i="7"/>
  <c r="Z148" i="7"/>
  <c r="Z377" i="7"/>
  <c r="Z95" i="7"/>
  <c r="Z86" i="7"/>
  <c r="Z29" i="7"/>
  <c r="Z353" i="7"/>
  <c r="Z63" i="7"/>
  <c r="Z249" i="7"/>
  <c r="Z254" i="7"/>
  <c r="Z202" i="7"/>
  <c r="Z111" i="7"/>
  <c r="Z177" i="7"/>
  <c r="Z394" i="7"/>
  <c r="Z263" i="7"/>
  <c r="Z157" i="7"/>
  <c r="Z34" i="7"/>
  <c r="Z28" i="7"/>
  <c r="Z176" i="7"/>
  <c r="Z120" i="7"/>
  <c r="Z189" i="7"/>
  <c r="Z78" i="7"/>
  <c r="Z396" i="7"/>
  <c r="Z239" i="7"/>
  <c r="Z283" i="7"/>
  <c r="Z388" i="7"/>
  <c r="Z226" i="7"/>
  <c r="Z240" i="7"/>
  <c r="Z114" i="7"/>
  <c r="Z352" i="7"/>
  <c r="Z404" i="7"/>
  <c r="Z77" i="7"/>
  <c r="Z35" i="7"/>
  <c r="Z275" i="7"/>
  <c r="Z321" i="7"/>
  <c r="Z60" i="7"/>
  <c r="Z37" i="7"/>
  <c r="Z320" i="7"/>
  <c r="Z178" i="7"/>
  <c r="Z290" i="7"/>
  <c r="Z288" i="7"/>
  <c r="Z303" i="7"/>
  <c r="Z123" i="7"/>
  <c r="Z88" i="7"/>
  <c r="Z328" i="7"/>
  <c r="Z398" i="7"/>
  <c r="Z271" i="7"/>
  <c r="Z418" i="7"/>
  <c r="Z184" i="7"/>
  <c r="Z384" i="7"/>
  <c r="Z170" i="7"/>
  <c r="Z129" i="7"/>
  <c r="Z132" i="7"/>
  <c r="Z285" i="7"/>
  <c r="Z329" i="7"/>
  <c r="Z298" i="7"/>
  <c r="Z417" i="7"/>
  <c r="Z400" i="7"/>
  <c r="Z357" i="7"/>
  <c r="Z59" i="7"/>
  <c r="Z258" i="7"/>
  <c r="Z210" i="7"/>
  <c r="Z50" i="7"/>
  <c r="Z244" i="7"/>
  <c r="Z198" i="7"/>
  <c r="Z218" i="7"/>
  <c r="Z153" i="7"/>
  <c r="Z43" i="7"/>
  <c r="Z230" i="7"/>
  <c r="Z215" i="7"/>
  <c r="Z83" i="7"/>
  <c r="Z228" i="7"/>
  <c r="Z214" i="7"/>
  <c r="Z259" i="7"/>
  <c r="Z80" i="7"/>
  <c r="Z101" i="7"/>
  <c r="Z72" i="7"/>
  <c r="Z103" i="7"/>
  <c r="Z113" i="7"/>
  <c r="Z412" i="7"/>
  <c r="Z266" i="7"/>
  <c r="Z237" i="7"/>
  <c r="Z393" i="7"/>
  <c r="Z196" i="7"/>
  <c r="Z337" i="7"/>
  <c r="Z89" i="7"/>
  <c r="Z195" i="7"/>
  <c r="Z110" i="7"/>
  <c r="Z322" i="7"/>
  <c r="Z235" i="7"/>
  <c r="Z141" i="7"/>
  <c r="Z392" i="7"/>
  <c r="Z289" i="7"/>
  <c r="Z65" i="7"/>
  <c r="Z99" i="7"/>
  <c r="Z171" i="7"/>
  <c r="Z363" i="7"/>
  <c r="Z324" i="7"/>
  <c r="Z145" i="7"/>
  <c r="Z284" i="7"/>
  <c r="Z370" i="7"/>
  <c r="Z389" i="7"/>
  <c r="Z315" i="7"/>
  <c r="Z26" i="7"/>
  <c r="Z174" i="7"/>
  <c r="Z104" i="7"/>
  <c r="Z159" i="7"/>
  <c r="Z56" i="7"/>
  <c r="Z292" i="7"/>
  <c r="Z347" i="7"/>
  <c r="Z32" i="7"/>
  <c r="Z67" i="7"/>
  <c r="Z180" i="7"/>
  <c r="Z381" i="7"/>
  <c r="Z155" i="7"/>
  <c r="Z39" i="7"/>
  <c r="Z386" i="7"/>
  <c r="Z349" i="7"/>
  <c r="Z231" i="7"/>
  <c r="Z48" i="7"/>
  <c r="Z82" i="7"/>
  <c r="Z281" i="7"/>
  <c r="Z348" i="7"/>
  <c r="Z272" i="7"/>
  <c r="Z169" i="7"/>
  <c r="Z133" i="7"/>
  <c r="Z335" i="7"/>
  <c r="Z406" i="7"/>
  <c r="Z334" i="7"/>
  <c r="Z199" i="7"/>
  <c r="Z58" i="7"/>
  <c r="Z301" i="7"/>
  <c r="Z165" i="7"/>
  <c r="Z192" i="7"/>
  <c r="Z124" i="7"/>
  <c r="Z30" i="7"/>
  <c r="Z152" i="7"/>
  <c r="Z401" i="7"/>
  <c r="Z45" i="7"/>
  <c r="Z293" i="7"/>
  <c r="Z345" i="7"/>
  <c r="Z362" i="7"/>
  <c r="Z187" i="7"/>
  <c r="Z264" i="7"/>
  <c r="Z343" i="7"/>
  <c r="Z46" i="7"/>
  <c r="Z273" i="7"/>
  <c r="Z33" i="7"/>
  <c r="Z117" i="7"/>
  <c r="Z325" i="7"/>
  <c r="Z364" i="7"/>
  <c r="Z201" i="7"/>
  <c r="Z375" i="7"/>
  <c r="Z162" i="7"/>
  <c r="Z38" i="7"/>
  <c r="Z207" i="7"/>
  <c r="Z331" i="7"/>
  <c r="Z208" i="7"/>
  <c r="Z75" i="7"/>
  <c r="Z156" i="7"/>
  <c r="Z232" i="7"/>
  <c r="Z211" i="7"/>
  <c r="Z125" i="7"/>
  <c r="Z416" i="7"/>
  <c r="Z414" i="7"/>
  <c r="Z333" i="7"/>
  <c r="Z61" i="7"/>
  <c r="Z173" i="7"/>
  <c r="Z279" i="7"/>
  <c r="Z270" i="7"/>
  <c r="Z193" i="7"/>
  <c r="Z296" i="7"/>
  <c r="Z332" i="7"/>
  <c r="Z419" i="7"/>
  <c r="Z139" i="7"/>
  <c r="Z166" i="7"/>
  <c r="Z49" i="7"/>
  <c r="Z105" i="7"/>
  <c r="Z115" i="7"/>
  <c r="Z119" i="7"/>
  <c r="Z309" i="7"/>
  <c r="Z261" i="7"/>
  <c r="Z164" i="7"/>
  <c r="Z402" i="7"/>
  <c r="Z422" i="7"/>
  <c r="Z79" i="7"/>
  <c r="Z122" i="7"/>
  <c r="Z172" i="7"/>
  <c r="Z87" i="7"/>
  <c r="Z305" i="7"/>
  <c r="Z85" i="7"/>
  <c r="Z206" i="7"/>
  <c r="Z359" i="7"/>
  <c r="Z277" i="7"/>
  <c r="Z66" i="7"/>
  <c r="Z97" i="7"/>
  <c r="Z379" i="7"/>
  <c r="Z247" i="7"/>
  <c r="Z96" i="7"/>
  <c r="Z118" i="7"/>
  <c r="Z276" i="7"/>
  <c r="Z342" i="7"/>
  <c r="Z351" i="7"/>
  <c r="Z53" i="7"/>
  <c r="Z94" i="7"/>
  <c r="Z154" i="7"/>
  <c r="Z282" i="7"/>
  <c r="Z52" i="7"/>
  <c r="Z40" i="7"/>
  <c r="Z143" i="7"/>
  <c r="Z387" i="7"/>
  <c r="Z205" i="7"/>
  <c r="Z294" i="7"/>
  <c r="Z317" i="7"/>
  <c r="Z411" i="7"/>
  <c r="Z252" i="7"/>
  <c r="Z81" i="7"/>
  <c r="Z221" i="7"/>
  <c r="Z300" i="7"/>
  <c r="Z204" i="7"/>
  <c r="Y6" i="7" l="1"/>
  <c r="S422" i="7"/>
  <c r="S416" i="7"/>
  <c r="S418" i="7"/>
  <c r="S420" i="7"/>
  <c r="S402" i="7"/>
  <c r="S404" i="7"/>
  <c r="S406" i="7"/>
  <c r="S408" i="7"/>
  <c r="S394" i="7"/>
  <c r="S410" i="7"/>
  <c r="S400" i="7"/>
  <c r="S396" i="7"/>
  <c r="S412" i="7"/>
  <c r="S398" i="7"/>
  <c r="S414" i="7"/>
  <c r="S382" i="7"/>
  <c r="S384" i="7"/>
  <c r="S370" i="7"/>
  <c r="S386" i="7"/>
  <c r="S378" i="7"/>
  <c r="S372" i="7"/>
  <c r="S388" i="7"/>
  <c r="S374" i="7"/>
  <c r="S390" i="7"/>
  <c r="S380" i="7"/>
  <c r="S376" i="7"/>
  <c r="S392" i="7"/>
  <c r="S354" i="7"/>
  <c r="S348" i="7"/>
  <c r="S364" i="7"/>
  <c r="S358" i="7"/>
  <c r="S346" i="7"/>
  <c r="S362" i="7"/>
  <c r="S352" i="7"/>
  <c r="S356" i="7"/>
  <c r="S368" i="7"/>
  <c r="S350" i="7"/>
  <c r="S366" i="7"/>
  <c r="S360" i="7"/>
  <c r="S332" i="7"/>
  <c r="S334" i="7"/>
  <c r="S330" i="7"/>
  <c r="S336" i="7"/>
  <c r="S322" i="7"/>
  <c r="S338" i="7"/>
  <c r="S324" i="7"/>
  <c r="S340" i="7"/>
  <c r="S326" i="7"/>
  <c r="S342" i="7"/>
  <c r="S328" i="7"/>
  <c r="S344" i="7"/>
  <c r="S320" i="7"/>
  <c r="S314" i="7"/>
  <c r="S318" i="7"/>
  <c r="S316" i="7"/>
  <c r="S306" i="7"/>
  <c r="S310" i="7"/>
  <c r="S308" i="7"/>
  <c r="S312" i="7"/>
  <c r="S290" i="7"/>
  <c r="S278" i="7"/>
  <c r="S294" i="7"/>
  <c r="S264" i="7"/>
  <c r="S280" i="7"/>
  <c r="S296" i="7"/>
  <c r="S274" i="7"/>
  <c r="S276" i="7"/>
  <c r="S262" i="7"/>
  <c r="S266" i="7"/>
  <c r="S282" i="7"/>
  <c r="S298" i="7"/>
  <c r="S268" i="7"/>
  <c r="S284" i="7"/>
  <c r="S300" i="7"/>
  <c r="S292" i="7"/>
  <c r="S270" i="7"/>
  <c r="S286" i="7"/>
  <c r="S302" i="7"/>
  <c r="S272" i="7"/>
  <c r="S288" i="7"/>
  <c r="S304" i="7"/>
  <c r="S232" i="7"/>
  <c r="S248" i="7"/>
  <c r="S236" i="7"/>
  <c r="S224" i="7"/>
  <c r="S240" i="7"/>
  <c r="S256" i="7"/>
  <c r="S220" i="7"/>
  <c r="S252" i="7"/>
  <c r="S228" i="7"/>
  <c r="S244" i="7"/>
  <c r="S260" i="7"/>
  <c r="S226" i="7"/>
  <c r="S230" i="7"/>
  <c r="S238" i="7"/>
  <c r="S250" i="7"/>
  <c r="S218" i="7"/>
  <c r="S222" i="7"/>
  <c r="S258" i="7"/>
  <c r="S234" i="7"/>
  <c r="S242" i="7"/>
  <c r="S246" i="7"/>
  <c r="S254" i="7"/>
  <c r="S204" i="7"/>
  <c r="S190" i="7"/>
  <c r="S206" i="7"/>
  <c r="S176" i="7"/>
  <c r="S192" i="7"/>
  <c r="S208" i="7"/>
  <c r="S188" i="7"/>
  <c r="S174" i="7"/>
  <c r="S178" i="7"/>
  <c r="S194" i="7"/>
  <c r="S210" i="7"/>
  <c r="S202" i="7"/>
  <c r="S214" i="7"/>
  <c r="S186" i="7"/>
  <c r="S180" i="7"/>
  <c r="S196" i="7"/>
  <c r="S212" i="7"/>
  <c r="S182" i="7"/>
  <c r="S198" i="7"/>
  <c r="S184" i="7"/>
  <c r="S200" i="7"/>
  <c r="S216" i="7"/>
  <c r="S158" i="7"/>
  <c r="S130" i="7"/>
  <c r="S140" i="7"/>
  <c r="S146" i="7"/>
  <c r="S156" i="7"/>
  <c r="S162" i="7"/>
  <c r="S172" i="7"/>
  <c r="S168" i="7"/>
  <c r="S134" i="7"/>
  <c r="S150" i="7"/>
  <c r="S160" i="7"/>
  <c r="S166" i="7"/>
  <c r="S136" i="7"/>
  <c r="S152" i="7"/>
  <c r="S144" i="7"/>
  <c r="S138" i="7"/>
  <c r="S148" i="7"/>
  <c r="S154" i="7"/>
  <c r="S164" i="7"/>
  <c r="S170" i="7"/>
  <c r="S142" i="7"/>
  <c r="S132" i="7"/>
  <c r="S98" i="7"/>
  <c r="S116" i="7"/>
  <c r="S102" i="7"/>
  <c r="S118" i="7"/>
  <c r="S86" i="7"/>
  <c r="S90" i="7"/>
  <c r="S106" i="7"/>
  <c r="S122" i="7"/>
  <c r="S114" i="7"/>
  <c r="S88" i="7"/>
  <c r="S92" i="7"/>
  <c r="S108" i="7"/>
  <c r="S124" i="7"/>
  <c r="S120" i="7"/>
  <c r="S110" i="7"/>
  <c r="S126" i="7"/>
  <c r="S100" i="7"/>
  <c r="S104" i="7"/>
  <c r="S94" i="7"/>
  <c r="S96" i="7"/>
  <c r="S112" i="7"/>
  <c r="S128" i="7"/>
  <c r="S72" i="7"/>
  <c r="S74" i="7"/>
  <c r="S78" i="7"/>
  <c r="S64" i="7"/>
  <c r="S80" i="7"/>
  <c r="S76" i="7"/>
  <c r="S66" i="7"/>
  <c r="S82" i="7"/>
  <c r="S70" i="7"/>
  <c r="S68" i="7"/>
  <c r="S84" i="7"/>
  <c r="S60" i="7"/>
  <c r="S62" i="7"/>
  <c r="S54" i="7"/>
  <c r="S46" i="7"/>
  <c r="S50" i="7"/>
  <c r="S58" i="7"/>
  <c r="S56" i="7"/>
  <c r="S44" i="7"/>
  <c r="S48" i="7"/>
  <c r="S52" i="7"/>
  <c r="X24" i="7"/>
  <c r="A17" i="7"/>
  <c r="U4" i="7" l="1"/>
  <c r="B21" i="7"/>
  <c r="B23" i="9"/>
  <c r="O26" i="9"/>
  <c r="O28" i="9"/>
  <c r="O30" i="9"/>
  <c r="O32" i="9"/>
  <c r="O34" i="9"/>
  <c r="O36" i="9"/>
  <c r="X36" i="9" s="1"/>
  <c r="O38" i="9"/>
  <c r="X38" i="9" s="1"/>
  <c r="O40" i="9"/>
  <c r="O42" i="9"/>
  <c r="X42" i="9" s="1"/>
  <c r="O24" i="9"/>
  <c r="G26" i="9"/>
  <c r="G28" i="9"/>
  <c r="G30" i="9"/>
  <c r="G32" i="9"/>
  <c r="G34" i="9"/>
  <c r="G36" i="9"/>
  <c r="G38" i="9"/>
  <c r="G40" i="9"/>
  <c r="G42" i="9"/>
  <c r="F26" i="9"/>
  <c r="F28" i="9"/>
  <c r="F30" i="9"/>
  <c r="F32" i="9"/>
  <c r="F34" i="9"/>
  <c r="F36" i="9"/>
  <c r="F38" i="9"/>
  <c r="F40" i="9"/>
  <c r="F42" i="9"/>
  <c r="B26" i="9"/>
  <c r="B28" i="9"/>
  <c r="B30" i="9"/>
  <c r="B32" i="9"/>
  <c r="B34" i="9"/>
  <c r="B36" i="9"/>
  <c r="B38" i="9"/>
  <c r="B40" i="9"/>
  <c r="B42" i="9"/>
  <c r="G24" i="9"/>
  <c r="F24" i="9"/>
  <c r="B24" i="9"/>
  <c r="H28" i="9"/>
  <c r="H29" i="9"/>
  <c r="H30" i="9"/>
  <c r="H31" i="9"/>
  <c r="H32" i="9"/>
  <c r="H33" i="9"/>
  <c r="H34" i="9"/>
  <c r="H35" i="9"/>
  <c r="H36" i="9"/>
  <c r="H37" i="9"/>
  <c r="H38" i="9"/>
  <c r="H39" i="9"/>
  <c r="H40" i="9"/>
  <c r="H41" i="9"/>
  <c r="H42" i="9"/>
  <c r="H43" i="9"/>
  <c r="H27" i="9"/>
  <c r="H25" i="9"/>
  <c r="H26" i="9"/>
  <c r="H24" i="9"/>
  <c r="AD43" i="9"/>
  <c r="AC43" i="9"/>
  <c r="X43" i="9"/>
  <c r="AC42" i="9"/>
  <c r="AD41" i="9"/>
  <c r="AC41" i="9"/>
  <c r="X41" i="9"/>
  <c r="AC40" i="9"/>
  <c r="X40" i="9"/>
  <c r="AD39" i="9"/>
  <c r="AC39" i="9"/>
  <c r="X39" i="9"/>
  <c r="AC38" i="9"/>
  <c r="AD37" i="9"/>
  <c r="AC37" i="9"/>
  <c r="X37" i="9"/>
  <c r="AC36" i="9"/>
  <c r="AD35" i="9"/>
  <c r="AC35" i="9"/>
  <c r="X35" i="9"/>
  <c r="AC34" i="9"/>
  <c r="X34" i="9"/>
  <c r="AD33" i="9"/>
  <c r="AC33" i="9"/>
  <c r="X33" i="9"/>
  <c r="AC32" i="9"/>
  <c r="X32" i="9"/>
  <c r="AD31" i="9"/>
  <c r="AB30" i="9" s="1"/>
  <c r="AC31" i="9"/>
  <c r="AC30" i="9"/>
  <c r="AD29" i="9"/>
  <c r="AB28" i="9" s="1"/>
  <c r="AC29" i="9"/>
  <c r="AC28" i="9"/>
  <c r="AD27" i="9"/>
  <c r="AB26" i="9" s="1"/>
  <c r="AC27" i="9"/>
  <c r="AC26" i="9"/>
  <c r="AD25" i="9"/>
  <c r="AB24" i="9" s="1"/>
  <c r="AC25" i="9"/>
  <c r="S28" i="7"/>
  <c r="S30" i="7"/>
  <c r="S32" i="7"/>
  <c r="S34" i="7"/>
  <c r="S36" i="7"/>
  <c r="S38" i="7"/>
  <c r="S40" i="7"/>
  <c r="S42" i="7"/>
  <c r="AB24" i="7"/>
  <c r="Z24" i="7"/>
  <c r="S24" i="7" l="1"/>
  <c r="Q24" i="9"/>
  <c r="AD24" i="9" s="1"/>
  <c r="AB23" i="9" s="1"/>
  <c r="Y24" i="9"/>
  <c r="Y5" i="9" s="1"/>
  <c r="U4" i="9" s="1"/>
  <c r="Q38" i="9"/>
  <c r="AD38" i="9" s="1"/>
  <c r="AB37" i="9" s="1"/>
  <c r="Y38" i="9"/>
  <c r="Q42" i="9"/>
  <c r="AD42" i="9" s="1"/>
  <c r="AB41" i="9" s="1"/>
  <c r="Y42" i="9"/>
  <c r="Q36" i="9"/>
  <c r="AD36" i="9" s="1"/>
  <c r="AB35" i="9" s="1"/>
  <c r="Y36" i="9"/>
  <c r="Q34" i="9"/>
  <c r="AD34" i="9" s="1"/>
  <c r="AB33" i="9" s="1"/>
  <c r="Y34" i="9"/>
  <c r="Q32" i="9"/>
  <c r="AD32" i="9" s="1"/>
  <c r="AB31" i="9" s="1"/>
  <c r="Y32" i="9"/>
  <c r="Q26" i="9"/>
  <c r="AD26" i="9" s="1"/>
  <c r="AB25" i="9" s="1"/>
  <c r="Y26" i="9"/>
  <c r="Q30" i="9"/>
  <c r="AD30" i="9" s="1"/>
  <c r="AB29" i="9" s="1"/>
  <c r="Y30" i="9"/>
  <c r="Q40" i="9"/>
  <c r="AD40" i="9" s="1"/>
  <c r="AB39" i="9" s="1"/>
  <c r="Y40" i="9"/>
  <c r="Q28" i="9"/>
  <c r="AD28" i="9" s="1"/>
  <c r="AB27" i="9" s="1"/>
  <c r="Y28" i="9"/>
  <c r="AB34" i="9"/>
  <c r="AB40" i="9"/>
  <c r="AB32" i="9"/>
  <c r="AB38" i="9"/>
  <c r="AB36" i="9"/>
  <c r="AB42" i="9"/>
  <c r="S26" i="7"/>
  <c r="T19" i="7" l="1"/>
  <c r="T19" i="9" s="1"/>
  <c r="Q19" i="7"/>
  <c r="Q19" i="9" s="1"/>
  <c r="I21" i="9"/>
</calcChain>
</file>

<file path=xl/sharedStrings.xml><?xml version="1.0" encoding="utf-8"?>
<sst xmlns="http://schemas.openxmlformats.org/spreadsheetml/2006/main" count="465" uniqueCount="194">
  <si>
    <t>2025年10月改定版</t>
    <rPh sb="4" eb="5">
      <t>ネン</t>
    </rPh>
    <rPh sb="7" eb="8">
      <t>ガツ</t>
    </rPh>
    <rPh sb="8" eb="10">
      <t>カイテイ</t>
    </rPh>
    <rPh sb="10" eb="11">
      <t>バン</t>
    </rPh>
    <phoneticPr fontId="3"/>
  </si>
  <si>
    <t>公益財団法人　国際人材協力機構　御中</t>
    <rPh sb="0" eb="2">
      <t>コウエキ</t>
    </rPh>
    <rPh sb="2" eb="4">
      <t>ザイダン</t>
    </rPh>
    <rPh sb="4" eb="6">
      <t>ホウジン</t>
    </rPh>
    <rPh sb="7" eb="9">
      <t>コクサイ</t>
    </rPh>
    <rPh sb="9" eb="11">
      <t>ジンザイ</t>
    </rPh>
    <rPh sb="11" eb="13">
      <t>キョウリョク</t>
    </rPh>
    <rPh sb="13" eb="15">
      <t>キコウ</t>
    </rPh>
    <rPh sb="16" eb="18">
      <t>オンチュウ</t>
    </rPh>
    <phoneticPr fontId="3"/>
  </si>
  <si>
    <t>No.</t>
    <phoneticPr fontId="3"/>
  </si>
  <si>
    <t>公益財団法人控</t>
    <rPh sb="0" eb="2">
      <t>コウエキ</t>
    </rPh>
    <rPh sb="2" eb="4">
      <t>ザイダン</t>
    </rPh>
    <rPh sb="4" eb="6">
      <t>ホウジン</t>
    </rPh>
    <rPh sb="6" eb="7">
      <t>ヒカ</t>
    </rPh>
    <phoneticPr fontId="3"/>
  </si>
  <si>
    <t>12ヵ月</t>
    <phoneticPr fontId="3"/>
  </si>
  <si>
    <t>1口</t>
    <phoneticPr fontId="3"/>
  </si>
  <si>
    <t>15日</t>
    <rPh sb="2" eb="3">
      <t>ニチ</t>
    </rPh>
    <phoneticPr fontId="3"/>
  </si>
  <si>
    <t>保険会社提出用</t>
    <rPh sb="0" eb="2">
      <t>ホケン</t>
    </rPh>
    <rPh sb="2" eb="4">
      <t>カイシャ</t>
    </rPh>
    <rPh sb="4" eb="7">
      <t>テイシュツヨウ</t>
    </rPh>
    <phoneticPr fontId="3"/>
  </si>
  <si>
    <t>11ヵ月</t>
    <phoneticPr fontId="3"/>
  </si>
  <si>
    <t>2口</t>
  </si>
  <si>
    <t>1ヵ月</t>
    <phoneticPr fontId="3"/>
  </si>
  <si>
    <t>加入者控</t>
    <rPh sb="0" eb="3">
      <t>カニュウシャ</t>
    </rPh>
    <rPh sb="3" eb="4">
      <t>ヒカ</t>
    </rPh>
    <phoneticPr fontId="3"/>
  </si>
  <si>
    <t>10ヵ月</t>
    <phoneticPr fontId="3"/>
  </si>
  <si>
    <t>3口</t>
  </si>
  <si>
    <t>2ヵ月</t>
    <phoneticPr fontId="3"/>
  </si>
  <si>
    <t>通知書</t>
    <rPh sb="0" eb="3">
      <t>ツウチショ</t>
    </rPh>
    <phoneticPr fontId="3"/>
  </si>
  <si>
    <t>9ヵ月</t>
    <phoneticPr fontId="3"/>
  </si>
  <si>
    <t>4口</t>
  </si>
  <si>
    <t>3ヵ月</t>
    <phoneticPr fontId="3"/>
  </si>
  <si>
    <t>受付印</t>
    <rPh sb="0" eb="2">
      <t>ウケツケ</t>
    </rPh>
    <phoneticPr fontId="3"/>
  </si>
  <si>
    <t>加入者</t>
    <rPh sb="0" eb="3">
      <t>カニュウシャ</t>
    </rPh>
    <phoneticPr fontId="3"/>
  </si>
  <si>
    <t>住所</t>
    <rPh sb="0" eb="2">
      <t>ジュウショ</t>
    </rPh>
    <phoneticPr fontId="3"/>
  </si>
  <si>
    <t>〒</t>
    <phoneticPr fontId="3"/>
  </si>
  <si>
    <t>TEL</t>
    <phoneticPr fontId="3"/>
  </si>
  <si>
    <t>担当部課</t>
    <rPh sb="0" eb="2">
      <t>タントウ</t>
    </rPh>
    <rPh sb="2" eb="4">
      <t>ブカ</t>
    </rPh>
    <phoneticPr fontId="3"/>
  </si>
  <si>
    <t>通知書以外を全て印刷</t>
    <rPh sb="6" eb="7">
      <t>スベ</t>
    </rPh>
    <rPh sb="8" eb="10">
      <t>インサツ</t>
    </rPh>
    <phoneticPr fontId="3"/>
  </si>
  <si>
    <t>8ヵ月</t>
    <phoneticPr fontId="3"/>
  </si>
  <si>
    <t>5口</t>
  </si>
  <si>
    <t>②重要事項説明書の内容</t>
    <rPh sb="1" eb="3">
      <t>ジュウヨウ</t>
    </rPh>
    <rPh sb="3" eb="5">
      <t>ジコウ</t>
    </rPh>
    <rPh sb="5" eb="7">
      <t>セツメイ</t>
    </rPh>
    <rPh sb="7" eb="8">
      <t>ショ</t>
    </rPh>
    <rPh sb="9" eb="11">
      <t>ナイヨウ</t>
    </rPh>
    <phoneticPr fontId="3"/>
  </si>
  <si>
    <t>ﾌﾘｶﾞﾅ</t>
    <phoneticPr fontId="3"/>
  </si>
  <si>
    <t>FAX</t>
    <phoneticPr fontId="3"/>
  </si>
  <si>
    <t>全て印刷</t>
    <rPh sb="0" eb="1">
      <t>スベ</t>
    </rPh>
    <rPh sb="2" eb="4">
      <t>インサツ</t>
    </rPh>
    <phoneticPr fontId="3"/>
  </si>
  <si>
    <t>7ヵ月</t>
    <phoneticPr fontId="3"/>
  </si>
  <si>
    <t>6ヵ月</t>
    <phoneticPr fontId="3"/>
  </si>
  <si>
    <t>5ヵ月</t>
    <phoneticPr fontId="3"/>
  </si>
  <si>
    <t>加入者名</t>
    <rPh sb="0" eb="3">
      <t>カニュウシャ</t>
    </rPh>
    <rPh sb="3" eb="4">
      <t>メイ</t>
    </rPh>
    <phoneticPr fontId="3"/>
  </si>
  <si>
    <t>私と被保険者全員は「ご加入に際して」を確認し、契約者である（公財）国際研修協力機構に対して加入を依頼します。</t>
    <rPh sb="0" eb="1">
      <t>ワタシ</t>
    </rPh>
    <rPh sb="2" eb="6">
      <t>ヒホケンシャ</t>
    </rPh>
    <rPh sb="6" eb="8">
      <t>ゼンイン</t>
    </rPh>
    <rPh sb="11" eb="13">
      <t>カニュウ</t>
    </rPh>
    <rPh sb="14" eb="15">
      <t>サイ</t>
    </rPh>
    <rPh sb="19" eb="21">
      <t>カクニン</t>
    </rPh>
    <rPh sb="23" eb="26">
      <t>ケイヤクシャ</t>
    </rPh>
    <rPh sb="30" eb="31">
      <t>コウ</t>
    </rPh>
    <rPh sb="31" eb="32">
      <t>ザイ</t>
    </rPh>
    <rPh sb="33" eb="35">
      <t>コクサイ</t>
    </rPh>
    <rPh sb="35" eb="37">
      <t>ケンシュウ</t>
    </rPh>
    <rPh sb="37" eb="39">
      <t>キョウリョク</t>
    </rPh>
    <rPh sb="39" eb="41">
      <t>キコウ</t>
    </rPh>
    <rPh sb="42" eb="43">
      <t>タイ</t>
    </rPh>
    <rPh sb="45" eb="47">
      <t>カニュウ</t>
    </rPh>
    <rPh sb="48" eb="50">
      <t>イライ</t>
    </rPh>
    <phoneticPr fontId="3"/>
  </si>
  <si>
    <t>担当者</t>
    <rPh sb="0" eb="3">
      <t>タントウシャ</t>
    </rPh>
    <phoneticPr fontId="3"/>
  </si>
  <si>
    <t>4ヵ月</t>
    <phoneticPr fontId="3"/>
  </si>
  <si>
    <t>被保険者数</t>
    <rPh sb="0" eb="4">
      <t>ヒホケンシャ</t>
    </rPh>
    <rPh sb="4" eb="5">
      <t>スウ</t>
    </rPh>
    <phoneticPr fontId="3"/>
  </si>
  <si>
    <t>保険料計</t>
    <rPh sb="0" eb="3">
      <t>ホケンリョウ</t>
    </rPh>
    <rPh sb="3" eb="4">
      <t>ケイ</t>
    </rPh>
    <phoneticPr fontId="3"/>
  </si>
  <si>
    <t>NO</t>
    <phoneticPr fontId="3"/>
  </si>
  <si>
    <t>氏名</t>
    <rPh sb="0" eb="2">
      <t>シメイ</t>
    </rPh>
    <phoneticPr fontId="3"/>
  </si>
  <si>
    <t>国籍</t>
    <rPh sb="0" eb="2">
      <t>コクセキ</t>
    </rPh>
    <phoneticPr fontId="3"/>
  </si>
  <si>
    <t>性別</t>
    <rPh sb="0" eb="2">
      <t>セイベツ</t>
    </rPh>
    <phoneticPr fontId="3"/>
  </si>
  <si>
    <t>生年月日</t>
    <rPh sb="0" eb="2">
      <t>セイネン</t>
    </rPh>
    <rPh sb="2" eb="4">
      <t>ガッピ</t>
    </rPh>
    <phoneticPr fontId="3"/>
  </si>
  <si>
    <t>団体総合生活補償保険</t>
    <phoneticPr fontId="3"/>
  </si>
  <si>
    <t>実習実施者名
もしくは受入企業</t>
    <rPh sb="0" eb="2">
      <t>ジッシュウ</t>
    </rPh>
    <rPh sb="2" eb="4">
      <t>ジッシ</t>
    </rPh>
    <rPh sb="4" eb="5">
      <t>シャ</t>
    </rPh>
    <rPh sb="5" eb="6">
      <t>メイ</t>
    </rPh>
    <rPh sb="11" eb="13">
      <t>ウケイレ</t>
    </rPh>
    <rPh sb="13" eb="15">
      <t>キギョウ</t>
    </rPh>
    <phoneticPr fontId="3"/>
  </si>
  <si>
    <t>保険期間</t>
    <rPh sb="0" eb="2">
      <t>ホケン</t>
    </rPh>
    <rPh sb="2" eb="4">
      <t>キカン</t>
    </rPh>
    <phoneticPr fontId="3"/>
  </si>
  <si>
    <t>タイプ</t>
    <phoneticPr fontId="3"/>
  </si>
  <si>
    <t>プラン</t>
    <phoneticPr fontId="3"/>
  </si>
  <si>
    <t>口数</t>
    <rPh sb="0" eb="1">
      <t>クチ</t>
    </rPh>
    <rPh sb="1" eb="2">
      <t>スウ</t>
    </rPh>
    <phoneticPr fontId="3"/>
  </si>
  <si>
    <t>保険料</t>
    <rPh sb="0" eb="3">
      <t>ホケンリョウ</t>
    </rPh>
    <phoneticPr fontId="3"/>
  </si>
  <si>
    <t>（西暦）</t>
    <rPh sb="1" eb="3">
      <t>セイレキ</t>
    </rPh>
    <phoneticPr fontId="3"/>
  </si>
  <si>
    <t>入国状況</t>
    <rPh sb="0" eb="4">
      <t>ニュウコクジョウキョウ</t>
    </rPh>
    <phoneticPr fontId="2"/>
  </si>
  <si>
    <r>
      <rPr>
        <sz val="10"/>
        <rFont val="Meiryo UI"/>
        <family val="3"/>
        <charset val="128"/>
      </rPr>
      <t>加入依頼日</t>
    </r>
    <r>
      <rPr>
        <sz val="9"/>
        <rFont val="Meiryo UI"/>
        <family val="3"/>
        <charset val="128"/>
      </rPr>
      <t xml:space="preserve">
</t>
    </r>
    <r>
      <rPr>
        <b/>
        <sz val="6"/>
        <color rgb="FFFF0000"/>
        <rFont val="Meiryo UI"/>
        <family val="3"/>
        <charset val="128"/>
      </rPr>
      <t>※必須</t>
    </r>
    <rPh sb="0" eb="2">
      <t>カニュウ</t>
    </rPh>
    <rPh sb="2" eb="4">
      <t>イライ</t>
    </rPh>
    <rPh sb="4" eb="5">
      <t>ビ</t>
    </rPh>
    <rPh sb="7" eb="9">
      <t>ヒッス</t>
    </rPh>
    <phoneticPr fontId="3"/>
  </si>
  <si>
    <r>
      <rPr>
        <sz val="10"/>
        <rFont val="Meiryo UI"/>
        <family val="3"/>
        <charset val="128"/>
      </rPr>
      <t>入国状況</t>
    </r>
    <r>
      <rPr>
        <sz val="9"/>
        <rFont val="Meiryo UI"/>
        <family val="3"/>
        <charset val="128"/>
      </rPr>
      <t xml:space="preserve">
</t>
    </r>
    <r>
      <rPr>
        <b/>
        <sz val="6"/>
        <color rgb="FFFF0000"/>
        <rFont val="Meiryo UI"/>
        <family val="3"/>
        <charset val="128"/>
      </rPr>
      <t>※必須</t>
    </r>
    <rPh sb="0" eb="4">
      <t>ニュウコクジョウキョウ</t>
    </rPh>
    <rPh sb="6" eb="8">
      <t>ヒッス</t>
    </rPh>
    <phoneticPr fontId="2"/>
  </si>
  <si>
    <t>着金日以降の
保険開始希望日</t>
    <rPh sb="0" eb="3">
      <t>チャッキンビ</t>
    </rPh>
    <rPh sb="3" eb="5">
      <t>イコウ</t>
    </rPh>
    <rPh sb="7" eb="9">
      <t>ホケン</t>
    </rPh>
    <rPh sb="9" eb="11">
      <t>カイシ</t>
    </rPh>
    <rPh sb="11" eb="14">
      <t>キボウビ</t>
    </rPh>
    <phoneticPr fontId="2"/>
  </si>
  <si>
    <t>3ヵ月</t>
    <phoneticPr fontId="2"/>
  </si>
  <si>
    <t>職業・職務
※１</t>
    <rPh sb="0" eb="2">
      <t>ショクギョウ</t>
    </rPh>
    <rPh sb="3" eb="5">
      <t>ショクム</t>
    </rPh>
    <phoneticPr fontId="3"/>
  </si>
  <si>
    <t>加入依頼日</t>
    <rPh sb="0" eb="2">
      <t>カニュウ</t>
    </rPh>
    <rPh sb="2" eb="4">
      <t>イライ</t>
    </rPh>
    <rPh sb="4" eb="5">
      <t>ビ</t>
    </rPh>
    <phoneticPr fontId="3"/>
  </si>
  <si>
    <t>出国・欠格・保留</t>
    <rPh sb="0" eb="2">
      <t>シュッコク</t>
    </rPh>
    <rPh sb="3" eb="5">
      <t>ケッカク</t>
    </rPh>
    <rPh sb="6" eb="8">
      <t>ホリュウ</t>
    </rPh>
    <phoneticPr fontId="2"/>
  </si>
  <si>
    <t>団体総合生活補償保険(MS&amp;AD型)　出国日(保険開始希望日)通知書</t>
    <rPh sb="0" eb="2">
      <t>ダンタイ</t>
    </rPh>
    <rPh sb="2" eb="4">
      <t>ソウゴウ</t>
    </rPh>
    <rPh sb="4" eb="6">
      <t>セイカツ</t>
    </rPh>
    <rPh sb="6" eb="8">
      <t>ホショウ</t>
    </rPh>
    <rPh sb="8" eb="10">
      <t>ホケン</t>
    </rPh>
    <rPh sb="16" eb="17">
      <t>カタ</t>
    </rPh>
    <rPh sb="19" eb="22">
      <t>シュッコクビ</t>
    </rPh>
    <rPh sb="23" eb="30">
      <t>ホケンカイシキボウビ</t>
    </rPh>
    <rPh sb="31" eb="34">
      <t>ツウチショ</t>
    </rPh>
    <phoneticPr fontId="3"/>
  </si>
  <si>
    <t>団体総合生活補償保険(MS&amp;AD型)　加入依頼書</t>
    <rPh sb="0" eb="2">
      <t>ダンタイ</t>
    </rPh>
    <rPh sb="2" eb="4">
      <t>ソウゴウ</t>
    </rPh>
    <rPh sb="4" eb="6">
      <t>セイカツ</t>
    </rPh>
    <rPh sb="6" eb="8">
      <t>ホショウ</t>
    </rPh>
    <rPh sb="8" eb="10">
      <t>ホケン</t>
    </rPh>
    <rPh sb="16" eb="17">
      <t>カタ</t>
    </rPh>
    <rPh sb="19" eb="21">
      <t>カニュウ</t>
    </rPh>
    <rPh sb="21" eb="24">
      <t>イライショ</t>
    </rPh>
    <phoneticPr fontId="3"/>
  </si>
  <si>
    <t>実習実施者名
もしくは受入企業</t>
    <phoneticPr fontId="2"/>
  </si>
  <si>
    <t>(金融機関名)</t>
    <rPh sb="1" eb="5">
      <t>キンユウキカン</t>
    </rPh>
    <rPh sb="5" eb="6">
      <t>メイ</t>
    </rPh>
    <phoneticPr fontId="2"/>
  </si>
  <si>
    <t>(銀行または信金)</t>
    <rPh sb="1" eb="3">
      <t>ギンコウ</t>
    </rPh>
    <rPh sb="6" eb="8">
      <t>シンキン</t>
    </rPh>
    <phoneticPr fontId="2"/>
  </si>
  <si>
    <t>(支店名)</t>
    <rPh sb="1" eb="3">
      <t>シテン</t>
    </rPh>
    <rPh sb="3" eb="4">
      <t>メイ</t>
    </rPh>
    <phoneticPr fontId="2"/>
  </si>
  <si>
    <t>(本店または支店)</t>
    <rPh sb="1" eb="3">
      <t>ホンテン</t>
    </rPh>
    <rPh sb="6" eb="8">
      <t>シテン</t>
    </rPh>
    <phoneticPr fontId="2"/>
  </si>
  <si>
    <t>(口座番号)</t>
    <rPh sb="1" eb="5">
      <t>コウザバンゴウ</t>
    </rPh>
    <phoneticPr fontId="2"/>
  </si>
  <si>
    <t>(口座名義)</t>
    <rPh sb="1" eb="5">
      <t>コウザメイギ</t>
    </rPh>
    <phoneticPr fontId="2"/>
  </si>
  <si>
    <t>(口座種類)</t>
    <rPh sb="1" eb="3">
      <t>コウザ</t>
    </rPh>
    <rPh sb="3" eb="5">
      <t>シュルイ</t>
    </rPh>
    <phoneticPr fontId="2"/>
  </si>
  <si>
    <t>欠格がある場合の返れい保険料振込先</t>
    <rPh sb="0" eb="2">
      <t>ケッカク</t>
    </rPh>
    <rPh sb="5" eb="7">
      <t>バアイ</t>
    </rPh>
    <rPh sb="8" eb="9">
      <t>ヘン</t>
    </rPh>
    <rPh sb="11" eb="14">
      <t>ホケンリョウ</t>
    </rPh>
    <rPh sb="14" eb="17">
      <t>フリコミサキ</t>
    </rPh>
    <phoneticPr fontId="2"/>
  </si>
  <si>
    <t>（アルファベット(半角)でご記入ください。）</t>
    <rPh sb="9" eb="11">
      <t>ハンカク</t>
    </rPh>
    <phoneticPr fontId="3"/>
  </si>
  <si>
    <t>コード</t>
  </si>
  <si>
    <t>技術者（技師、監督を含みます。）</t>
  </si>
  <si>
    <t>保健医療従事者</t>
  </si>
  <si>
    <t>芸術家、芸能家</t>
  </si>
  <si>
    <t>職業スポーツ家</t>
  </si>
  <si>
    <t>その他の専門的職業従事者</t>
  </si>
  <si>
    <t>事務従事者</t>
  </si>
  <si>
    <t>販売従事者</t>
  </si>
  <si>
    <t>農林業作業者</t>
  </si>
  <si>
    <t>漁業作業者</t>
  </si>
  <si>
    <t>採鉱・採石作業者</t>
  </si>
  <si>
    <t>自動車運転者（助手を含みます。）</t>
  </si>
  <si>
    <t>航空機関係従事者（航空機搭乗者）</t>
  </si>
  <si>
    <t>その他の運輸従事者（注１）</t>
  </si>
  <si>
    <t>金属製造加工作業者</t>
  </si>
  <si>
    <t>電気機械器具組立・修理作業者</t>
  </si>
  <si>
    <t>輸送機械組立・修理作業者</t>
  </si>
  <si>
    <t>計器・光学機械器具組立・修理作業者</t>
  </si>
  <si>
    <t>その他の機械組立・修理作業者</t>
  </si>
  <si>
    <t>製糸・紡織作業者</t>
  </si>
  <si>
    <t>裁断・縫製作業者</t>
  </si>
  <si>
    <t>木・竹・草・つる製品製造作業者</t>
  </si>
  <si>
    <t>パルプ・紙・紙製品製造作業者</t>
  </si>
  <si>
    <t>印刷・製本作業者</t>
  </si>
  <si>
    <t>ゴム・プラスチック製品製造作業者</t>
  </si>
  <si>
    <t>革・革製品製造作業者</t>
  </si>
  <si>
    <t>窯業・土石製品製造作業者</t>
  </si>
  <si>
    <t>飲食料品製造作業者</t>
  </si>
  <si>
    <t>化学製品製造作業者</t>
  </si>
  <si>
    <t>建設作業者</t>
  </si>
  <si>
    <t>定置機関・機械および建設機械運転作業者</t>
  </si>
  <si>
    <t>電気作業者</t>
  </si>
  <si>
    <t>その他の技能工・生産工程作業者</t>
  </si>
  <si>
    <t>保安職業従事者</t>
  </si>
  <si>
    <t>サービス職業従事者</t>
  </si>
  <si>
    <t>有職者以外（主婦・学生等）</t>
  </si>
  <si>
    <t>ｷﾞｼﾞﾕﾂｼﾔ</t>
  </si>
  <si>
    <t>ｷﾖｳｲﾝ</t>
  </si>
  <si>
    <t>ﾎｹﾝｲﾘﾖｳｼﾞﾕｳｼﾞｼﾔ</t>
  </si>
  <si>
    <t>ｹﾞｲｼﾞﾕﾂｶ･ｹﾞｲﾉｳｶ</t>
  </si>
  <si>
    <t>ｼﾖｸｷﾞﾖｳｽﾎﾟｰﾂｶ</t>
  </si>
  <si>
    <t>ｾﾝﾓﾝｼﾖｸｷﾞﾖｳｼﾞﾕｳｼﾞｼﾔ</t>
  </si>
  <si>
    <t>ｼﾞﾑｼﾞﾕｳｼﾞｼﾔ</t>
  </si>
  <si>
    <t>ﾊﾝﾊﾞｲｼﾞﾕｳｼﾞｼﾔ</t>
  </si>
  <si>
    <t>ﾉｳﾘﾝｷﾞﾖｳｻｷﾞﾖｳｼﾔ</t>
  </si>
  <si>
    <t>ｷﾞﾖｷﾞﾖｳｻｷﾞﾖｳｼﾔ</t>
  </si>
  <si>
    <t>ｻｲｺｳ･ｻｲｾｷｻｷﾞﾖｳｼﾔ</t>
  </si>
  <si>
    <t>ｼﾞﾄﾞｳｼﾔｳﾝﾃﾝｼﾔ</t>
  </si>
  <si>
    <t>ｾﾝﾊﾟｸｶﾝｹｲｼﾞﾕｳｼﾞｼﾔ</t>
  </si>
  <si>
    <t>ｺｳｸｳｷｶﾝｹｲｼﾞﾕｳｼﾞｼﾔ</t>
  </si>
  <si>
    <t>ｿﾉﾀﾉｳﾝﾕｼﾞﾕｳｼﾞｼﾔ</t>
  </si>
  <si>
    <t>ﾂｳｼﾝｼﾞﾕｳｼﾞｼﾔ</t>
  </si>
  <si>
    <t>ｷﾝｿﾞｸｾｲｿﾞｳｶｺｳｻｷﾞﾖｳｼﾔ</t>
  </si>
  <si>
    <t>ﾃﾞﾝｷｷｶｲｷｸﾞｻｷﾞﾖｳｼﾔ</t>
  </si>
  <si>
    <t>ﾕｿｳｷｶｲｻｷﾞﾖｳｼﾔ</t>
  </si>
  <si>
    <t>ｹｲｷ･ｺｳｶﾞｸｷｸﾞｻｷﾞﾖｳｼﾔ</t>
  </si>
  <si>
    <t>ｿﾉﾀﾉｷｶｲｻｷﾞﾖｳｼﾔ</t>
  </si>
  <si>
    <t>ｾｲｼ･ﾎﾞｳｼﾖｸｻｷﾞﾖｳｼﾔ</t>
  </si>
  <si>
    <t>ｻｲﾀﾞﾝ･ﾎｳｾｲｻｷﾞﾖｳｼﾔ</t>
  </si>
  <si>
    <t>ｷ･ﾀｹ･ｸｻ･ﾂﾙｻｷﾞﾖｳｼﾔ</t>
  </si>
  <si>
    <t>ﾊﾟﾙﾌﾟ･ｶﾐｻｷﾞﾖｳｼﾔ</t>
  </si>
  <si>
    <t>ｲﾝｻﾂ･ｾｲﾎﾝｻｷﾞﾖｳｼﾔ</t>
  </si>
  <si>
    <t>ｺﾞﾑ･ﾌﾟﾗｽﾁﾂｸｻｷﾞﾖｳｼﾔ</t>
  </si>
  <si>
    <t>ｶﾜ･ｶﾜｾｲﾋﾝｻｷﾞﾖｳｼﾔ</t>
  </si>
  <si>
    <t>ﾖｳｷﾞﾖｳ･ﾄﾞｾｷｻｷﾞﾖｳｼﾔ</t>
  </si>
  <si>
    <t>ｲﾝｼﾖｸﾘﾖｳﾋﾝｻｷﾞﾖｳｼﾔ</t>
  </si>
  <si>
    <t>ｶｶﾞｸｾｲﾋﾝｾｲｿﾞｳｻｷﾞﾖｳｼﾔ</t>
  </si>
  <si>
    <t>ｹﾝｾﾂｻｷﾞﾖｳｼﾔ</t>
  </si>
  <si>
    <t>ﾃｲﾁ･ｹﾝｾﾂｷｶｲｳﾝﾃﾝｻｷﾞﾖｳ</t>
  </si>
  <si>
    <t>ﾃﾞﾝｷｻｷﾞﾖｳｼﾔ</t>
  </si>
  <si>
    <t>ｷﾞﾉｳｺｳｾｲｻﾝｺｳﾃｲｻｷﾞﾖｳ</t>
  </si>
  <si>
    <t>ﾎｱﾝｼﾖｸｷﾞﾖｳｼﾞﾕｳｼﾞｼﾔ</t>
  </si>
  <si>
    <t>ｻｰﾋﾞｽｼﾖｸｷﾞﾖｳｼﾞﾕｳｼﾞｼﾔ</t>
  </si>
  <si>
    <t>ﾕｳｼﾖｸｼﾔｲｶﾞｲ</t>
  </si>
  <si>
    <t>船舶関係従事者（漁労船以外の船舶乗船者）（モーターボート競走選手を除きます｡）</t>
    <phoneticPr fontId="2"/>
  </si>
  <si>
    <t>通信従事者（船舶・漁労船乗船者､航空機搭乗者を除きます｡）</t>
    <phoneticPr fontId="2"/>
  </si>
  <si>
    <t>教員</t>
    <phoneticPr fontId="2"/>
  </si>
  <si>
    <t>職業・職務</t>
    <rPh sb="0" eb="2">
      <t>ショクギョウ</t>
    </rPh>
    <rPh sb="3" eb="5">
      <t>ショクム</t>
    </rPh>
    <phoneticPr fontId="2"/>
  </si>
  <si>
    <t>2019.8.27--&gt;2020.9.3--&gt;2025.6.26 更新</t>
    <rPh sb="33" eb="35">
      <t>コウシン</t>
    </rPh>
    <phoneticPr fontId="3"/>
  </si>
  <si>
    <t>保　険　料　表</t>
    <phoneticPr fontId="26"/>
  </si>
  <si>
    <t>１口あたり保険料</t>
    <rPh sb="1" eb="2">
      <t>クチ</t>
    </rPh>
    <rPh sb="5" eb="8">
      <t>ホケンリョウ</t>
    </rPh>
    <phoneticPr fontId="3"/>
  </si>
  <si>
    <t>1ヶ月</t>
    <rPh sb="2" eb="3">
      <t>ゲツ</t>
    </rPh>
    <phoneticPr fontId="3"/>
  </si>
  <si>
    <t>2ヶ月</t>
    <rPh sb="2" eb="3">
      <t>ゲツ</t>
    </rPh>
    <phoneticPr fontId="3"/>
  </si>
  <si>
    <t>3ヶ月</t>
    <rPh sb="2" eb="3">
      <t>ゲツ</t>
    </rPh>
    <phoneticPr fontId="3"/>
  </si>
  <si>
    <t>4ヶ月</t>
    <rPh sb="2" eb="3">
      <t>ゲツ</t>
    </rPh>
    <phoneticPr fontId="3"/>
  </si>
  <si>
    <t>5ヶ月</t>
    <rPh sb="2" eb="3">
      <t>ゲツ</t>
    </rPh>
    <phoneticPr fontId="3"/>
  </si>
  <si>
    <t>6ヶ月</t>
    <rPh sb="2" eb="3">
      <t>ゲツ</t>
    </rPh>
    <phoneticPr fontId="3"/>
  </si>
  <si>
    <t>7ヶ月</t>
    <rPh sb="2" eb="3">
      <t>ゲツ</t>
    </rPh>
    <phoneticPr fontId="3"/>
  </si>
  <si>
    <t>8ヶ月</t>
    <rPh sb="2" eb="3">
      <t>ゲツ</t>
    </rPh>
    <phoneticPr fontId="3"/>
  </si>
  <si>
    <t>9ヶ月</t>
    <rPh sb="2" eb="3">
      <t>ゲツ</t>
    </rPh>
    <phoneticPr fontId="3"/>
  </si>
  <si>
    <t>10ヶ月</t>
    <rPh sb="3" eb="4">
      <t>ゲツ</t>
    </rPh>
    <phoneticPr fontId="3"/>
  </si>
  <si>
    <t>11ヶ月</t>
    <rPh sb="3" eb="4">
      <t>ゲツ</t>
    </rPh>
    <phoneticPr fontId="3"/>
  </si>
  <si>
    <t>12ヶ月</t>
    <rPh sb="3" eb="4">
      <t>ゲツ</t>
    </rPh>
    <phoneticPr fontId="3"/>
  </si>
  <si>
    <t>タイプ・プラン・職種級別</t>
    <phoneticPr fontId="3"/>
  </si>
  <si>
    <t>２４時間プラン１</t>
    <phoneticPr fontId="3"/>
  </si>
  <si>
    <t>２４時間プラン２</t>
    <phoneticPr fontId="3"/>
  </si>
  <si>
    <t>就業中のみプラン１</t>
    <phoneticPr fontId="3"/>
  </si>
  <si>
    <t>就業中のみプラン２</t>
    <phoneticPr fontId="3"/>
  </si>
  <si>
    <t>15日</t>
    <rPh sb="2" eb="3">
      <t>ニチ</t>
    </rPh>
    <phoneticPr fontId="2"/>
  </si>
  <si>
    <t>1ヵ月</t>
  </si>
  <si>
    <t>2ヵ月</t>
  </si>
  <si>
    <t>3ヵ月</t>
  </si>
  <si>
    <t>■印刷範囲を拡大する方法</t>
    <rPh sb="1" eb="3">
      <t>インサツ</t>
    </rPh>
    <rPh sb="3" eb="5">
      <t>ハンイ</t>
    </rPh>
    <rPh sb="6" eb="8">
      <t>カクダイ</t>
    </rPh>
    <rPh sb="10" eb="12">
      <t>ホウホウ</t>
    </rPh>
    <phoneticPr fontId="3"/>
  </si>
  <si>
    <t>10件以上のデータを印刷する場合は、以下の手順で、印刷範囲を拡大してください。</t>
    <rPh sb="2" eb="3">
      <t>ケン</t>
    </rPh>
    <rPh sb="3" eb="5">
      <t>イジョウ</t>
    </rPh>
    <rPh sb="10" eb="12">
      <t>インサツ</t>
    </rPh>
    <rPh sb="14" eb="16">
      <t>バアイ</t>
    </rPh>
    <rPh sb="18" eb="20">
      <t>イカ</t>
    </rPh>
    <rPh sb="21" eb="23">
      <t>テジュン</t>
    </rPh>
    <rPh sb="25" eb="27">
      <t>インサツ</t>
    </rPh>
    <rPh sb="27" eb="29">
      <t>ハンイ</t>
    </rPh>
    <rPh sb="30" eb="32">
      <t>カクダイ</t>
    </rPh>
    <phoneticPr fontId="3"/>
  </si>
  <si>
    <t>（以下の手順は「加入依頼書」シートで説明していますが、「通知書入力」シートも同様の操作となります。）</t>
    <rPh sb="1" eb="3">
      <t>イカ</t>
    </rPh>
    <rPh sb="4" eb="6">
      <t>テジュン</t>
    </rPh>
    <rPh sb="8" eb="10">
      <t>カニュウ</t>
    </rPh>
    <rPh sb="10" eb="13">
      <t>イライショ</t>
    </rPh>
    <rPh sb="18" eb="20">
      <t>セツメイ</t>
    </rPh>
    <rPh sb="28" eb="31">
      <t>ツウチショ</t>
    </rPh>
    <rPh sb="31" eb="33">
      <t>ニュウリョク</t>
    </rPh>
    <rPh sb="38" eb="40">
      <t>ドウヨウ</t>
    </rPh>
    <rPh sb="41" eb="43">
      <t>ソウサ</t>
    </rPh>
    <phoneticPr fontId="3"/>
  </si>
  <si>
    <t>①「表示」メニューの「改ページプレビュー」をクリック</t>
    <rPh sb="2" eb="4">
      <t>ヒョウジ</t>
    </rPh>
    <rPh sb="11" eb="12">
      <t>カイ</t>
    </rPh>
    <phoneticPr fontId="3"/>
  </si>
  <si>
    <t>②改ページの位置をドラッグし、印刷範囲を広げます。</t>
    <rPh sb="1" eb="2">
      <t>カイ</t>
    </rPh>
    <rPh sb="6" eb="8">
      <t>イチ</t>
    </rPh>
    <rPh sb="15" eb="17">
      <t>インサツ</t>
    </rPh>
    <rPh sb="17" eb="19">
      <t>ハンイ</t>
    </rPh>
    <rPh sb="20" eb="21">
      <t>ヒロ</t>
    </rPh>
    <phoneticPr fontId="3"/>
  </si>
  <si>
    <t>③印刷範囲が変わったら、印刷を行ってください。</t>
    <rPh sb="1" eb="3">
      <t>インサツ</t>
    </rPh>
    <rPh sb="3" eb="5">
      <t>ハンイ</t>
    </rPh>
    <rPh sb="6" eb="7">
      <t>カ</t>
    </rPh>
    <rPh sb="12" eb="14">
      <t>インサツ</t>
    </rPh>
    <rPh sb="15" eb="16">
      <t>オコナ</t>
    </rPh>
    <phoneticPr fontId="3"/>
  </si>
  <si>
    <t>④「ファイル」メニューの「印刷」をクリックして、印刷を実行します。</t>
    <rPh sb="13" eb="15">
      <t>インサツ</t>
    </rPh>
    <rPh sb="24" eb="26">
      <t>インサツ</t>
    </rPh>
    <rPh sb="27" eb="29">
      <t>ジッコウ</t>
    </rPh>
    <phoneticPr fontId="3"/>
  </si>
  <si>
    <t>非表示</t>
    <rPh sb="0" eb="3">
      <t>ヒヒョウジ</t>
    </rPh>
    <phoneticPr fontId="2"/>
  </si>
  <si>
    <t>未入力件数</t>
    <rPh sb="0" eb="3">
      <t>ミニュウリョク</t>
    </rPh>
    <rPh sb="3" eb="5">
      <t>ケンスウ</t>
    </rPh>
    <phoneticPr fontId="2"/>
  </si>
  <si>
    <r>
      <rPr>
        <sz val="7"/>
        <rFont val="Meiryo UI"/>
        <family val="3"/>
        <charset val="128"/>
      </rPr>
      <t>保険開始予定日</t>
    </r>
    <r>
      <rPr>
        <sz val="9"/>
        <rFont val="Meiryo UI"/>
        <family val="3"/>
        <charset val="128"/>
      </rPr>
      <t xml:space="preserve">
</t>
    </r>
    <r>
      <rPr>
        <b/>
        <sz val="6"/>
        <color rgb="FFFF0000"/>
        <rFont val="Meiryo UI"/>
        <family val="3"/>
        <charset val="128"/>
      </rPr>
      <t>※未入国の場合のみ必須</t>
    </r>
    <rPh sb="0" eb="2">
      <t>ホケン</t>
    </rPh>
    <rPh sb="2" eb="4">
      <t>カイシ</t>
    </rPh>
    <rPh sb="4" eb="7">
      <t>ヨテイビ</t>
    </rPh>
    <rPh sb="9" eb="12">
      <t>ミニュウコク</t>
    </rPh>
    <rPh sb="13" eb="15">
      <t>バアイ</t>
    </rPh>
    <rPh sb="17" eb="19">
      <t>ヒッス</t>
    </rPh>
    <phoneticPr fontId="2"/>
  </si>
  <si>
    <t>①加入依頼する実習実施者等が受け入れる技能実習生もしく特定技能外国人(特定技能1号)または外国人研修生であること</t>
    <rPh sb="1" eb="3">
      <t>カニュウ</t>
    </rPh>
    <rPh sb="3" eb="5">
      <t>イライ</t>
    </rPh>
    <rPh sb="7" eb="9">
      <t>ジッシュウ</t>
    </rPh>
    <rPh sb="9" eb="11">
      <t>ジッシ</t>
    </rPh>
    <rPh sb="11" eb="12">
      <t>シャ</t>
    </rPh>
    <rPh sb="12" eb="13">
      <t>トウ</t>
    </rPh>
    <rPh sb="14" eb="15">
      <t>ウ</t>
    </rPh>
    <rPh sb="16" eb="17">
      <t>イ</t>
    </rPh>
    <rPh sb="19" eb="21">
      <t>ギノウ</t>
    </rPh>
    <rPh sb="21" eb="24">
      <t>ジッシュウセイ</t>
    </rPh>
    <rPh sb="27" eb="29">
      <t>トクテイ</t>
    </rPh>
    <rPh sb="29" eb="31">
      <t>ギノウ</t>
    </rPh>
    <rPh sb="31" eb="33">
      <t>ガイコク</t>
    </rPh>
    <rPh sb="33" eb="34">
      <t>ジン</t>
    </rPh>
    <rPh sb="35" eb="37">
      <t>トクテイ</t>
    </rPh>
    <rPh sb="37" eb="39">
      <t>ギノウ</t>
    </rPh>
    <rPh sb="45" eb="47">
      <t>ガイコク</t>
    </rPh>
    <rPh sb="47" eb="48">
      <t>ジン</t>
    </rPh>
    <rPh sb="48" eb="51">
      <t>ケンシュウセイ</t>
    </rPh>
    <phoneticPr fontId="3"/>
  </si>
  <si>
    <t>次の技能実習生もしく特定技能外国人（特定技能1号）または外国人研修生について、普通保険約款および特約を承認の上、貴財団を保険契約者とする団体総合生活補償保険（ＭＳ＆ＡＤ型）包括契約の加入を依頼します。</t>
    <rPh sb="0" eb="1">
      <t>ツギ</t>
    </rPh>
    <rPh sb="2" eb="4">
      <t>ギノウ</t>
    </rPh>
    <rPh sb="4" eb="7">
      <t>ジッシュウセイ</t>
    </rPh>
    <rPh sb="10" eb="14">
      <t>トクテイギノウ</t>
    </rPh>
    <rPh sb="14" eb="17">
      <t>ガイコクジン</t>
    </rPh>
    <rPh sb="18" eb="20">
      <t>トクテイ</t>
    </rPh>
    <rPh sb="20" eb="22">
      <t>ギノウ</t>
    </rPh>
    <rPh sb="23" eb="24">
      <t>ゴウ</t>
    </rPh>
    <rPh sb="28" eb="34">
      <t>ガイコクジンケンシュウセイ</t>
    </rPh>
    <rPh sb="39" eb="41">
      <t>フツウ</t>
    </rPh>
    <rPh sb="41" eb="43">
      <t>ホケン</t>
    </rPh>
    <rPh sb="43" eb="45">
      <t>ヤッカン</t>
    </rPh>
    <rPh sb="48" eb="50">
      <t>トクヤク</t>
    </rPh>
    <rPh sb="51" eb="53">
      <t>ショウニン</t>
    </rPh>
    <rPh sb="54" eb="55">
      <t>ウエ</t>
    </rPh>
    <rPh sb="56" eb="57">
      <t>キ</t>
    </rPh>
    <rPh sb="57" eb="59">
      <t>ザイダン</t>
    </rPh>
    <phoneticPr fontId="3"/>
  </si>
  <si>
    <t>ご加入に際して下記をご確認ください</t>
    <rPh sb="1" eb="3">
      <t>カニュウ</t>
    </rPh>
    <rPh sb="4" eb="5">
      <t>サイ</t>
    </rPh>
    <rPh sb="7" eb="9">
      <t>カキ</t>
    </rPh>
    <rPh sb="11" eb="13">
      <t>カクニン</t>
    </rPh>
    <phoneticPr fontId="3"/>
  </si>
  <si>
    <t>先般、貴財団に申し込みました団体総合生活補償保険（ＭＳ＆ＡＤ型）について、保険開始日が確定した技能実習生もしく特定技能外国人（特定技能1号）または外国人研修生、または欠格・保留となった技能実習生もしく特定技能外国人(特定技能1号)または外国人研修生を次のとおり報告します。</t>
    <rPh sb="39" eb="41">
      <t>カイシ</t>
    </rPh>
    <rPh sb="63" eb="65">
      <t>トクテイ</t>
    </rPh>
    <rPh sb="65" eb="67">
      <t>ギノウ</t>
    </rPh>
    <rPh sb="68" eb="69">
      <t>ゴウ</t>
    </rPh>
    <rPh sb="83" eb="85">
      <t>ケッカク</t>
    </rPh>
    <rPh sb="86" eb="88">
      <t>ホリュウ</t>
    </rPh>
    <rPh sb="108" eb="110">
      <t>トクテイ</t>
    </rPh>
    <rPh sb="110" eb="112">
      <t>ギノウ</t>
    </rPh>
    <phoneticPr fontId="2"/>
  </si>
  <si>
    <t>保険開始予定日</t>
    <rPh sb="0" eb="2">
      <t>ホケン</t>
    </rPh>
    <rPh sb="2" eb="4">
      <t>カイシ</t>
    </rPh>
    <rPh sb="4" eb="7">
      <t>ヨテイビ</t>
    </rPh>
    <phoneticPr fontId="2"/>
  </si>
  <si>
    <t>③重要事項説明書添付の「ご加入内容確認事項」の内容
④「個人情報の取扱いに関するご案内」の内容</t>
    <rPh sb="1" eb="3">
      <t>ジュウヨウ</t>
    </rPh>
    <rPh sb="3" eb="5">
      <t>ジコウ</t>
    </rPh>
    <rPh sb="5" eb="8">
      <t>セツメイショ</t>
    </rPh>
    <rPh sb="8" eb="10">
      <t>テンプ</t>
    </rPh>
    <rPh sb="13" eb="15">
      <t>カニュウ</t>
    </rPh>
    <rPh sb="15" eb="17">
      <t>ナイヨウ</t>
    </rPh>
    <rPh sb="17" eb="19">
      <t>カクニン</t>
    </rPh>
    <rPh sb="19" eb="21">
      <t>ジコウ</t>
    </rPh>
    <rPh sb="23" eb="25">
      <t>ナイヨウ</t>
    </rPh>
    <phoneticPr fontId="3"/>
  </si>
  <si>
    <t>※他の保険契約等がある場合は該当する内容をご選択ください。詳細は、団体総合生活補償保険（MS＆AD型）
　重要事項のご説明の別冊2、2.告知義務等の【告知事項】をご参照下さい。</t>
    <phoneticPr fontId="2"/>
  </si>
  <si>
    <t>他の保険※
契約等の有無</t>
    <rPh sb="0" eb="1">
      <t>ホカ</t>
    </rPh>
    <rPh sb="2" eb="4">
      <t>ホケン</t>
    </rPh>
    <rPh sb="6" eb="8">
      <t>ケイヤク</t>
    </rPh>
    <rPh sb="8" eb="9">
      <t>トウ</t>
    </rPh>
    <rPh sb="10" eb="12">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</si>
</sst>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0&quot;人&quot;"/>
    <numFmt numFmtId="178" formatCode="#,##0&quot;円&quot;;[Red]\-#,##0&quot;円&quot;"/>
    <numFmt numFmtId="179" formatCode="#,##0\ &quot;円&quot;;[Red]\-#,##0\ &quot;円&quot;"/>
    <numFmt numFmtId="180" formatCode="0_ "/>
    <numFmt numFmtId="181" formatCode="#"/>
    <numFmt numFmtId="182" formatCode="[$-F800]dddd\,\ mmmm\ dd\,\ yyyy"/>
  </numFmts>
  <fonts count="3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ＭＳ Ｐゴシック"/>
      <family val="3"/>
      <charset val="128"/>
    </font>
    <font>
      <sz val="11"/>
      <color theme="1"/>
      <name val="Meiryo UI"/>
      <family val="3"/>
      <charset val="128"/>
    </font>
    <font>
      <sz val="8"/>
      <name val="Meiryo UI"/>
      <family val="3"/>
      <charset val="128"/>
    </font>
    <font>
      <sz val="9"/>
      <name val="Meiryo UI"/>
      <family val="3"/>
      <charset val="128"/>
    </font>
    <font>
      <sz val="8"/>
      <color theme="1"/>
      <name val="Meiryo UI"/>
      <family val="3"/>
      <charset val="128"/>
    </font>
    <font>
      <sz val="10"/>
      <name val="Meiryo UI"/>
      <family val="3"/>
      <charset val="128"/>
    </font>
    <font>
      <sz val="6"/>
      <name val="Meiryo UI"/>
      <family val="3"/>
      <charset val="128"/>
    </font>
    <font>
      <sz val="7"/>
      <name val="Meiryo UI"/>
      <family val="3"/>
      <charset val="128"/>
    </font>
    <font>
      <b/>
      <sz val="11"/>
      <name val="Meiryo UI"/>
      <family val="3"/>
      <charset val="128"/>
    </font>
    <font>
      <sz val="11"/>
      <color rgb="FF92CDDC"/>
      <name val="Meiryo UI"/>
      <family val="3"/>
      <charset val="128"/>
    </font>
    <font>
      <sz val="9"/>
      <color rgb="FFFF0000"/>
      <name val="Meiryo UI"/>
      <family val="3"/>
      <charset val="128"/>
    </font>
    <font>
      <sz val="10"/>
      <color theme="1"/>
      <name val="Meiryo UI"/>
      <family val="3"/>
      <charset val="128"/>
    </font>
    <font>
      <b/>
      <sz val="6"/>
      <color rgb="FFFF0000"/>
      <name val="Meiryo UI"/>
      <family val="3"/>
      <charset val="128"/>
    </font>
    <font>
      <b/>
      <sz val="10"/>
      <color rgb="FFFF0000"/>
      <name val="Meiryo UI"/>
      <family val="3"/>
      <charset val="128"/>
    </font>
    <font>
      <sz val="9"/>
      <color theme="1"/>
      <name val="Meiryo UI"/>
      <family val="3"/>
      <charset val="128"/>
    </font>
    <font>
      <b/>
      <sz val="10"/>
      <name val="Meiryo UI"/>
      <family val="3"/>
      <charset val="128"/>
    </font>
    <font>
      <sz val="10"/>
      <color rgb="FFFF0000"/>
      <name val="Meiryo UI"/>
      <family val="3"/>
      <charset val="128"/>
    </font>
    <font>
      <sz val="20"/>
      <name val="Meiryo UI"/>
      <family val="3"/>
      <charset val="128"/>
    </font>
    <font>
      <sz val="20"/>
      <color theme="1"/>
      <name val="Meiryo UI"/>
      <family val="3"/>
      <charset val="128"/>
    </font>
    <font>
      <sz val="11"/>
      <name val="Meiryo UI"/>
      <family val="3"/>
      <charset val="128"/>
    </font>
    <font>
      <sz val="11"/>
      <name val="ＭＳ Ｐゴシック"/>
      <family val="3"/>
      <charset val="128"/>
    </font>
    <font>
      <sz val="9"/>
      <name val="ＭＳ Ｐゴシック"/>
      <family val="3"/>
      <charset val="128"/>
    </font>
    <font>
      <sz val="20"/>
      <name val="ＭＳ ゴシック"/>
      <family val="3"/>
      <charset val="128"/>
    </font>
    <font>
      <sz val="6"/>
      <name val="ＭＳ ゴシック"/>
      <family val="3"/>
      <charset val="128"/>
    </font>
    <font>
      <sz val="8"/>
      <color theme="0" tint="-0.14999847407452621"/>
      <name val="ＭＳ ゴシック"/>
      <family val="3"/>
      <charset val="128"/>
    </font>
    <font>
      <sz val="16"/>
      <name val="ＭＳ Ｐゴシック"/>
      <family val="3"/>
      <charset val="128"/>
    </font>
    <font>
      <sz val="14"/>
      <name val="ＭＳ Ｐゴシック"/>
      <family val="3"/>
      <charset val="128"/>
    </font>
    <font>
      <sz val="11"/>
      <color theme="0"/>
      <name val="Meiryo UI"/>
      <family val="3"/>
      <charset val="128"/>
    </font>
    <font>
      <sz val="16"/>
      <name val="Meiryo UI"/>
      <family val="3"/>
      <charset val="128"/>
    </font>
    <font>
      <sz val="9"/>
      <color rgb="FF000000"/>
      <name val="Meiryo UI"/>
      <family val="3"/>
      <charset val="128"/>
    </font>
    <font>
      <sz val="11"/>
      <name val="ＭＳ Ｐゴシック"/>
      <family val="2"/>
      <charset val="128"/>
    </font>
    <font>
      <b/>
      <sz val="11"/>
      <color rgb="FFFF0000"/>
      <name val="Meiryo UI"/>
      <family val="3"/>
      <charset val="128"/>
    </font>
    <font>
      <sz val="10"/>
      <color theme="1" tint="0.249977111117893"/>
      <name val="Meiryo UI"/>
      <family val="3"/>
      <charset val="128"/>
    </font>
    <font>
      <sz val="11"/>
      <color theme="1" tint="0.249977111117893"/>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dashed">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3" fillId="0" borderId="0"/>
    <xf numFmtId="0" fontId="23" fillId="0" borderId="0">
      <alignment vertical="center"/>
    </xf>
    <xf numFmtId="38" fontId="23" fillId="0" borderId="0" applyFont="0" applyFill="0" applyBorder="0" applyAlignment="0" applyProtection="0"/>
  </cellStyleXfs>
  <cellXfs count="343">
    <xf numFmtId="0" fontId="0" fillId="0" borderId="0" xfId="0">
      <alignment vertical="center"/>
    </xf>
    <xf numFmtId="0" fontId="0" fillId="0" borderId="0" xfId="0" applyAlignment="1" applyProtection="1">
      <protection locked="0"/>
    </xf>
    <xf numFmtId="0" fontId="4" fillId="0" borderId="0" xfId="0" applyFont="1" applyAlignment="1" applyProtection="1">
      <protection locked="0"/>
    </xf>
    <xf numFmtId="0" fontId="4" fillId="0" borderId="0" xfId="0" applyFont="1" applyAlignment="1" applyProtection="1">
      <protection hidden="1"/>
    </xf>
    <xf numFmtId="0" fontId="4" fillId="0" borderId="0" xfId="0" applyFont="1" applyAlignment="1"/>
    <xf numFmtId="0" fontId="4" fillId="0" borderId="4" xfId="0" applyFont="1" applyBorder="1" applyAlignment="1" applyProtection="1">
      <protection locked="0"/>
    </xf>
    <xf numFmtId="0" fontId="5"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lignment vertical="center" wrapText="1"/>
    </xf>
    <xf numFmtId="0" fontId="6" fillId="2" borderId="32" xfId="0" applyFont="1" applyFill="1" applyBorder="1" applyAlignment="1">
      <alignment horizontal="right"/>
    </xf>
    <xf numFmtId="0" fontId="4" fillId="0" borderId="0" xfId="0" applyFont="1" applyAlignment="1" applyProtection="1">
      <alignment vertical="center" textRotation="255"/>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8" fillId="0" borderId="41" xfId="0" applyFont="1" applyBorder="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pplyProtection="1">
      <alignment horizontal="center" vertical="center" wrapText="1"/>
      <protection locked="0"/>
    </xf>
    <xf numFmtId="0" fontId="6" fillId="2" borderId="0" xfId="0" applyFont="1" applyFill="1" applyAlignment="1">
      <alignment horizontal="right"/>
    </xf>
    <xf numFmtId="0" fontId="4" fillId="0" borderId="6" xfId="0" applyFont="1" applyBorder="1" applyAlignment="1">
      <alignment vertical="center" wrapText="1"/>
    </xf>
    <xf numFmtId="0" fontId="12" fillId="0" borderId="0" xfId="0" applyFont="1" applyAlignment="1"/>
    <xf numFmtId="0" fontId="8"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4" fillId="0" borderId="0" xfId="0" applyFont="1" applyProtection="1">
      <alignment vertical="center"/>
      <protection locked="0"/>
    </xf>
    <xf numFmtId="0" fontId="13" fillId="0" borderId="0" xfId="0" applyFont="1" applyAlignment="1">
      <alignment horizontal="left" vertical="center"/>
    </xf>
    <xf numFmtId="0" fontId="19" fillId="0" borderId="0" xfId="0" applyFont="1" applyAlignment="1">
      <alignment horizontal="left" vertical="center"/>
    </xf>
    <xf numFmtId="0" fontId="8" fillId="0" borderId="41" xfId="0" applyFont="1" applyBorder="1" applyAlignment="1">
      <alignment horizontal="center" vertical="center" wrapText="1" shrinkToFit="1"/>
    </xf>
    <xf numFmtId="0" fontId="5" fillId="0" borderId="0" xfId="0" applyFont="1" applyAlignment="1">
      <alignment vertical="top" wrapText="1"/>
    </xf>
    <xf numFmtId="0" fontId="5" fillId="0" borderId="0" xfId="0" applyFont="1" applyAlignment="1">
      <alignment vertical="center" wrapText="1"/>
    </xf>
    <xf numFmtId="0" fontId="7" fillId="0" borderId="0" xfId="0" applyFont="1" applyAlignment="1">
      <alignment vertical="center" wrapText="1"/>
    </xf>
    <xf numFmtId="0" fontId="6" fillId="0" borderId="2" xfId="0" applyFont="1" applyBorder="1" applyAlignment="1">
      <alignment horizontal="right"/>
    </xf>
    <xf numFmtId="0" fontId="4" fillId="0" borderId="2" xfId="0" applyFont="1" applyBorder="1" applyAlignment="1">
      <alignment horizontal="right"/>
    </xf>
    <xf numFmtId="0" fontId="4" fillId="0" borderId="17" xfId="0" applyFont="1" applyBorder="1" applyAlignment="1">
      <alignment horizontal="right"/>
    </xf>
    <xf numFmtId="0" fontId="4" fillId="0" borderId="18" xfId="0" applyFont="1" applyBorder="1" applyAlignment="1">
      <alignment horizontal="right"/>
    </xf>
    <xf numFmtId="0" fontId="9" fillId="0" borderId="0" xfId="0" applyFont="1" applyAlignment="1">
      <alignment vertical="top"/>
    </xf>
    <xf numFmtId="0" fontId="4" fillId="0" borderId="47" xfId="0" applyFont="1" applyBorder="1" applyAlignment="1" applyProtection="1">
      <protection locked="0"/>
    </xf>
    <xf numFmtId="0" fontId="6" fillId="0" borderId="32" xfId="0" applyFont="1" applyBorder="1" applyAlignment="1">
      <alignment horizontal="right"/>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pplyProtection="1">
      <alignment horizontal="center"/>
      <protection locked="0"/>
    </xf>
    <xf numFmtId="0" fontId="6" fillId="0" borderId="0" xfId="0" applyFont="1" applyAlignment="1">
      <alignment horizontal="right"/>
    </xf>
    <xf numFmtId="0" fontId="23" fillId="0" borderId="0" xfId="2"/>
    <xf numFmtId="0" fontId="24" fillId="0" borderId="0" xfId="2" applyFont="1" applyAlignment="1">
      <alignment horizontal="right"/>
    </xf>
    <xf numFmtId="180" fontId="25" fillId="0" borderId="0" xfId="2" applyNumberFormat="1" applyFont="1" applyAlignment="1">
      <alignment vertical="center"/>
    </xf>
    <xf numFmtId="180" fontId="25" fillId="0" borderId="0" xfId="2" applyNumberFormat="1" applyFont="1" applyAlignment="1">
      <alignment horizontal="center" vertical="center"/>
    </xf>
    <xf numFmtId="0" fontId="23" fillId="0" borderId="0" xfId="2" applyAlignment="1">
      <alignment vertical="center"/>
    </xf>
    <xf numFmtId="180" fontId="27" fillId="0" borderId="0" xfId="2" applyNumberFormat="1" applyFont="1" applyAlignment="1">
      <alignment horizontal="center" vertical="center"/>
    </xf>
    <xf numFmtId="0" fontId="30" fillId="0" borderId="0" xfId="0" applyFont="1" applyAlignment="1">
      <alignment vertical="center" wrapText="1"/>
    </xf>
    <xf numFmtId="0" fontId="31" fillId="0" borderId="0" xfId="2" applyFont="1"/>
    <xf numFmtId="0" fontId="22" fillId="0" borderId="0" xfId="2" applyFont="1"/>
    <xf numFmtId="176" fontId="8" fillId="0" borderId="14" xfId="0" applyNumberFormat="1" applyFont="1" applyBorder="1" applyAlignment="1" applyProtection="1">
      <alignment horizontal="center" vertical="center"/>
      <protection locked="0"/>
    </xf>
    <xf numFmtId="0" fontId="22" fillId="5" borderId="0" xfId="0" applyFont="1" applyFill="1" applyAlignment="1" applyProtection="1">
      <protection locked="0"/>
    </xf>
    <xf numFmtId="0" fontId="22" fillId="0" borderId="0" xfId="0" applyFont="1" applyAlignment="1" applyProtection="1">
      <protection locked="0"/>
    </xf>
    <xf numFmtId="0" fontId="22" fillId="0" borderId="0" xfId="0" applyFont="1" applyAlignment="1"/>
    <xf numFmtId="0" fontId="33" fillId="0" borderId="0" xfId="0" applyFont="1" applyAlignment="1" applyProtection="1">
      <protection locked="0"/>
    </xf>
    <xf numFmtId="0" fontId="22" fillId="0" borderId="0" xfId="0" applyFont="1" applyAlignment="1" applyProtection="1">
      <alignment horizontal="center"/>
      <protection locked="0"/>
    </xf>
    <xf numFmtId="0" fontId="33" fillId="0" borderId="0" xfId="0" applyFont="1" applyAlignment="1" applyProtection="1">
      <alignment horizontal="center"/>
      <protection locked="0"/>
    </xf>
    <xf numFmtId="0" fontId="22" fillId="5" borderId="0" xfId="0" applyFont="1" applyFill="1" applyAlignment="1" applyProtection="1">
      <alignment horizontal="center" shrinkToFit="1"/>
      <protection locked="0"/>
    </xf>
    <xf numFmtId="0" fontId="22" fillId="5" borderId="0" xfId="0" applyFont="1" applyFill="1" applyAlignment="1" applyProtection="1">
      <protection hidden="1"/>
    </xf>
    <xf numFmtId="0" fontId="22" fillId="5" borderId="0" xfId="0" applyFont="1" applyFill="1" applyAlignment="1"/>
    <xf numFmtId="0" fontId="22" fillId="0" borderId="0" xfId="0" applyFont="1" applyAlignment="1" applyProtection="1">
      <protection hidden="1"/>
    </xf>
    <xf numFmtId="0" fontId="22" fillId="0" borderId="0" xfId="0" applyFont="1" applyAlignment="1">
      <alignment horizontal="center"/>
    </xf>
    <xf numFmtId="0" fontId="4" fillId="0" borderId="47" xfId="0" applyFont="1" applyBorder="1" applyAlignment="1"/>
    <xf numFmtId="0" fontId="22" fillId="5" borderId="0" xfId="0" applyFont="1" applyFill="1" applyAlignment="1">
      <alignment horizontal="center" shrinkToFit="1"/>
    </xf>
    <xf numFmtId="0" fontId="0" fillId="0" borderId="0" xfId="0" applyAlignment="1"/>
    <xf numFmtId="0" fontId="4" fillId="0" borderId="4" xfId="0" applyFont="1" applyBorder="1" applyAlignment="1"/>
    <xf numFmtId="0" fontId="6" fillId="0" borderId="0" xfId="0" applyFont="1" applyAlignment="1">
      <alignment horizontal="left" vertical="center" wrapText="1"/>
    </xf>
    <xf numFmtId="0" fontId="4" fillId="0" borderId="0" xfId="0" applyFont="1" applyAlignment="1">
      <alignment horizontal="left" vertical="center" wrapText="1"/>
    </xf>
    <xf numFmtId="176" fontId="4"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Alignment="1">
      <alignment vertical="center" textRotation="255"/>
    </xf>
    <xf numFmtId="0" fontId="4" fillId="0" borderId="0" xfId="0" applyFont="1" applyAlignment="1">
      <alignment horizontal="left"/>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wrapText="1"/>
    </xf>
    <xf numFmtId="0" fontId="33" fillId="0" borderId="0" xfId="0" applyFont="1" applyAlignment="1">
      <alignment horizontal="center"/>
    </xf>
    <xf numFmtId="0" fontId="30" fillId="0" borderId="0" xfId="0" applyFont="1" applyAlignment="1" applyProtection="1">
      <alignment horizontal="right" vertical="center" wrapText="1"/>
      <protection locked="0"/>
    </xf>
    <xf numFmtId="0" fontId="8" fillId="0" borderId="10" xfId="0" applyFont="1" applyBorder="1" applyAlignment="1">
      <alignment horizontal="left" vertical="center" wrapText="1"/>
    </xf>
    <xf numFmtId="0" fontId="6" fillId="2" borderId="2" xfId="0" applyFont="1" applyFill="1" applyBorder="1" applyAlignment="1">
      <alignment horizontal="right" indent="2"/>
    </xf>
    <xf numFmtId="0" fontId="17" fillId="2" borderId="17" xfId="0" applyFont="1" applyFill="1" applyBorder="1" applyAlignment="1">
      <alignment horizontal="right" indent="2"/>
    </xf>
    <xf numFmtId="181" fontId="8" fillId="0" borderId="10" xfId="0" applyNumberFormat="1" applyFont="1" applyBorder="1" applyAlignment="1" applyProtection="1">
      <alignment horizontal="left" vertical="center" wrapText="1"/>
      <protection hidden="1"/>
    </xf>
    <xf numFmtId="182" fontId="8" fillId="0" borderId="14" xfId="0" applyNumberFormat="1" applyFont="1" applyBorder="1" applyAlignment="1" applyProtection="1">
      <alignment horizontal="center" vertical="center"/>
      <protection hidden="1"/>
    </xf>
    <xf numFmtId="0" fontId="4" fillId="2" borderId="2" xfId="0" applyFont="1" applyFill="1" applyBorder="1" applyAlignment="1">
      <alignment horizontal="left" vertical="center"/>
    </xf>
    <xf numFmtId="0" fontId="4" fillId="2" borderId="18" xfId="0" applyFont="1" applyFill="1" applyBorder="1" applyAlignment="1">
      <alignment horizontal="left" vertical="center"/>
    </xf>
    <xf numFmtId="0" fontId="8" fillId="0" borderId="38" xfId="0" applyFont="1" applyBorder="1" applyAlignment="1">
      <alignment horizontal="center" vertical="center" wrapText="1"/>
    </xf>
    <xf numFmtId="0" fontId="14" fillId="0" borderId="38" xfId="0" applyFont="1" applyBorder="1" applyAlignment="1">
      <alignment horizontal="center" vertical="center" wrapText="1"/>
    </xf>
    <xf numFmtId="0" fontId="8" fillId="0" borderId="41"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protection locked="0"/>
    </xf>
    <xf numFmtId="179" fontId="8" fillId="0" borderId="41" xfId="1" applyNumberFormat="1" applyFont="1" applyBorder="1" applyAlignment="1" applyProtection="1">
      <alignment horizontal="center" vertical="center" shrinkToFit="1"/>
      <protection hidden="1"/>
    </xf>
    <xf numFmtId="0" fontId="14" fillId="0" borderId="41" xfId="0" applyFont="1" applyBorder="1" applyAlignment="1" applyProtection="1">
      <alignment horizontal="left" vertical="center" wrapText="1"/>
      <protection locked="0"/>
    </xf>
    <xf numFmtId="0" fontId="14" fillId="0" borderId="41" xfId="0" applyFont="1" applyBorder="1" applyAlignment="1" applyProtection="1">
      <alignment horizontal="left" vertical="center"/>
      <protection locked="0"/>
    </xf>
    <xf numFmtId="0" fontId="14" fillId="0" borderId="42" xfId="0" applyFont="1" applyBorder="1" applyAlignment="1" applyProtection="1">
      <alignment horizontal="left" vertical="center"/>
      <protection locked="0"/>
    </xf>
    <xf numFmtId="176" fontId="35" fillId="0" borderId="44" xfId="0" applyNumberFormat="1" applyFont="1" applyBorder="1" applyAlignment="1" applyProtection="1">
      <alignment horizontal="center" vertical="center"/>
      <protection locked="0"/>
    </xf>
    <xf numFmtId="176" fontId="35" fillId="0" borderId="45" xfId="0" applyNumberFormat="1" applyFont="1" applyBorder="1" applyAlignment="1" applyProtection="1">
      <alignment horizontal="center" vertical="center"/>
      <protection locked="0"/>
    </xf>
    <xf numFmtId="176" fontId="35" fillId="0" borderId="46" xfId="0" applyNumberFormat="1" applyFont="1" applyBorder="1" applyAlignment="1" applyProtection="1">
      <alignment horizontal="center" vertical="center"/>
      <protection locked="0"/>
    </xf>
    <xf numFmtId="176" fontId="35" fillId="0" borderId="24" xfId="0" applyNumberFormat="1" applyFont="1" applyBorder="1" applyAlignment="1" applyProtection="1">
      <alignment horizontal="center" vertical="center"/>
      <protection locked="0"/>
    </xf>
    <xf numFmtId="176" fontId="35" fillId="0" borderId="4" xfId="0" applyNumberFormat="1" applyFont="1" applyBorder="1" applyAlignment="1" applyProtection="1">
      <alignment horizontal="center" vertical="center"/>
      <protection locked="0"/>
    </xf>
    <xf numFmtId="176" fontId="35" fillId="0" borderId="43" xfId="0" applyNumberFormat="1" applyFont="1" applyBorder="1" applyAlignment="1" applyProtection="1">
      <alignment horizontal="center" vertical="center"/>
      <protection locked="0"/>
    </xf>
    <xf numFmtId="0" fontId="8" fillId="0" borderId="57"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7"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1" fillId="3" borderId="1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36" xfId="0" applyFont="1" applyFill="1" applyBorder="1" applyAlignment="1">
      <alignment horizontal="center" vertical="center"/>
    </xf>
    <xf numFmtId="177" fontId="11" fillId="0" borderId="34" xfId="0" applyNumberFormat="1" applyFont="1" applyBorder="1" applyAlignment="1" applyProtection="1">
      <alignment horizontal="center" vertical="center" shrinkToFit="1"/>
      <protection hidden="1"/>
    </xf>
    <xf numFmtId="177" fontId="11" fillId="0" borderId="36" xfId="0" applyNumberFormat="1" applyFont="1" applyBorder="1" applyAlignment="1" applyProtection="1">
      <alignment horizontal="center" vertical="center" shrinkToFit="1"/>
      <protection hidden="1"/>
    </xf>
    <xf numFmtId="0" fontId="11" fillId="3" borderId="12" xfId="0" applyFont="1" applyFill="1" applyBorder="1" applyAlignment="1">
      <alignment horizontal="center" vertical="center"/>
    </xf>
    <xf numFmtId="0" fontId="11" fillId="3" borderId="31" xfId="0" applyFont="1" applyFill="1" applyBorder="1" applyAlignment="1">
      <alignment horizontal="center" vertical="center"/>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4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8"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20" fillId="0" borderId="1" xfId="0" applyFont="1" applyBorder="1" applyAlignment="1">
      <alignment horizontal="center" vertical="center"/>
    </xf>
    <xf numFmtId="0" fontId="21" fillId="0" borderId="2" xfId="0" applyFont="1" applyBorder="1" applyAlignment="1"/>
    <xf numFmtId="0" fontId="21" fillId="0" borderId="3" xfId="0" applyFont="1" applyBorder="1" applyAlignment="1"/>
    <xf numFmtId="0" fontId="21" fillId="0" borderId="6" xfId="0" applyFont="1" applyBorder="1" applyAlignment="1"/>
    <xf numFmtId="0" fontId="21" fillId="0" borderId="0" xfId="0" applyFont="1" applyAlignment="1"/>
    <xf numFmtId="0" fontId="21" fillId="0" borderId="5" xfId="0" applyFont="1" applyBorder="1" applyAlignment="1"/>
    <xf numFmtId="0" fontId="21" fillId="0" borderId="7" xfId="0" applyFont="1" applyBorder="1" applyAlignment="1"/>
    <xf numFmtId="0" fontId="21" fillId="0" borderId="8" xfId="0" applyFont="1" applyBorder="1" applyAlignment="1"/>
    <xf numFmtId="0" fontId="21" fillId="0" borderId="9" xfId="0" applyFont="1" applyBorder="1" applyAlignment="1"/>
    <xf numFmtId="0" fontId="5" fillId="0" borderId="0" xfId="0" applyFont="1" applyAlignment="1">
      <alignment horizontal="left" vertical="top" wrapText="1"/>
    </xf>
    <xf numFmtId="0" fontId="16" fillId="0" borderId="1"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7"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8" fillId="0" borderId="4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9" xfId="0" applyFont="1" applyBorder="1" applyAlignment="1">
      <alignment horizontal="center" vertical="center" wrapText="1"/>
    </xf>
    <xf numFmtId="0" fontId="5" fillId="0" borderId="0" xfId="0" applyFont="1" applyAlignment="1">
      <alignment horizontal="left" vertical="center" wrapText="1"/>
    </xf>
    <xf numFmtId="0" fontId="4" fillId="0" borderId="11" xfId="0" applyFont="1" applyBorder="1" applyAlignment="1" applyProtection="1">
      <alignment horizontal="center" vertical="center" textRotation="255" wrapText="1"/>
      <protection locked="0"/>
    </xf>
    <xf numFmtId="0" fontId="4" fillId="0" borderId="15" xfId="0" applyFont="1" applyBorder="1" applyAlignment="1" applyProtection="1">
      <alignment horizontal="center" vertical="center" textRotation="255"/>
      <protection locked="0"/>
    </xf>
    <xf numFmtId="0" fontId="4" fillId="0" borderId="15"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6" fillId="0" borderId="12" xfId="0" applyFont="1" applyBorder="1" applyAlignment="1" applyProtection="1">
      <alignment horizontal="center" vertical="center" textRotation="255" wrapText="1"/>
      <protection locked="0"/>
    </xf>
    <xf numFmtId="0" fontId="4" fillId="0" borderId="16" xfId="0" applyFont="1" applyBorder="1" applyAlignment="1" applyProtection="1">
      <alignment horizontal="center" vertical="center" textRotation="255"/>
      <protection locked="0"/>
    </xf>
    <xf numFmtId="0" fontId="4" fillId="0" borderId="14" xfId="0" applyFont="1" applyBorder="1" applyAlignment="1" applyProtection="1">
      <alignment vertical="center" textRotation="255"/>
      <protection locked="0"/>
    </xf>
    <xf numFmtId="0" fontId="4" fillId="0" borderId="41" xfId="0" applyFont="1" applyBorder="1" applyAlignment="1">
      <alignment horizontal="center"/>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4" fillId="0" borderId="23" xfId="0" applyFont="1" applyBorder="1" applyAlignment="1" applyProtection="1">
      <alignment horizontal="left" wrapText="1"/>
      <protection locked="0"/>
    </xf>
    <xf numFmtId="0" fontId="4" fillId="0" borderId="24"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25" xfId="0" applyFont="1" applyBorder="1" applyAlignment="1" applyProtection="1">
      <alignment horizontal="left" wrapText="1"/>
      <protection locked="0"/>
    </xf>
    <xf numFmtId="0" fontId="7" fillId="0" borderId="0" xfId="0" applyFont="1" applyAlignment="1">
      <alignment horizontal="left" vertical="center" wrapText="1"/>
    </xf>
    <xf numFmtId="178" fontId="11" fillId="0" borderId="35" xfId="1" applyNumberFormat="1" applyFont="1" applyBorder="1" applyAlignment="1" applyProtection="1">
      <alignment horizontal="center" vertical="center" shrinkToFit="1"/>
      <protection hidden="1"/>
    </xf>
    <xf numFmtId="178" fontId="11" fillId="0" borderId="3" xfId="1" applyNumberFormat="1" applyFont="1" applyBorder="1" applyAlignment="1" applyProtection="1">
      <alignment horizontal="center" vertical="center" shrinkToFit="1"/>
      <protection hidden="1"/>
    </xf>
    <xf numFmtId="178" fontId="11" fillId="0" borderId="37" xfId="1" applyNumberFormat="1" applyFont="1" applyBorder="1" applyAlignment="1" applyProtection="1">
      <alignment horizontal="center" vertical="center" shrinkToFit="1"/>
      <protection hidden="1"/>
    </xf>
    <xf numFmtId="178" fontId="11" fillId="0" borderId="9" xfId="1" applyNumberFormat="1" applyFont="1" applyBorder="1" applyAlignment="1" applyProtection="1">
      <alignment horizontal="center" vertical="center" shrinkToFit="1"/>
      <protection hidden="1"/>
    </xf>
    <xf numFmtId="0" fontId="6" fillId="0" borderId="10" xfId="0" applyFont="1" applyBorder="1" applyAlignment="1" applyProtection="1">
      <alignment vertical="center" textRotation="255"/>
      <protection locked="0"/>
    </xf>
    <xf numFmtId="0" fontId="6" fillId="0" borderId="16" xfId="0" applyFont="1" applyBorder="1" applyAlignment="1" applyProtection="1">
      <alignment vertical="center" textRotation="255"/>
      <protection locked="0"/>
    </xf>
    <xf numFmtId="0" fontId="4" fillId="0" borderId="16" xfId="0" applyFont="1" applyBorder="1" applyAlignment="1" applyProtection="1">
      <alignment vertical="center" textRotation="255"/>
      <protection locked="0"/>
    </xf>
    <xf numFmtId="0" fontId="4" fillId="0" borderId="31" xfId="0" applyFont="1" applyBorder="1" applyAlignment="1" applyProtection="1">
      <alignment vertical="center" textRotation="255"/>
      <protection locked="0"/>
    </xf>
    <xf numFmtId="0" fontId="22" fillId="0" borderId="26" xfId="0" applyFont="1" applyBorder="1" applyAlignment="1" applyProtection="1">
      <alignment horizontal="left"/>
      <protection locked="0"/>
    </xf>
    <xf numFmtId="0" fontId="22" fillId="0" borderId="0" xfId="0" applyFont="1" applyAlignment="1" applyProtection="1">
      <alignment horizontal="left"/>
      <protection locked="0"/>
    </xf>
    <xf numFmtId="0" fontId="22" fillId="0" borderId="5" xfId="0" applyFont="1" applyBorder="1" applyAlignment="1" applyProtection="1">
      <alignment horizontal="left"/>
      <protection locked="0"/>
    </xf>
    <xf numFmtId="0" fontId="22" fillId="0" borderId="17" xfId="0" applyFont="1" applyBorder="1" applyAlignment="1" applyProtection="1">
      <alignment horizontal="left"/>
      <protection locked="0"/>
    </xf>
    <xf numFmtId="0" fontId="22" fillId="0" borderId="18" xfId="0" applyFont="1" applyBorder="1" applyAlignment="1" applyProtection="1">
      <alignment horizontal="left"/>
      <protection locked="0"/>
    </xf>
    <xf numFmtId="0" fontId="22" fillId="0" borderId="19" xfId="0" applyFont="1" applyBorder="1" applyAlignment="1" applyProtection="1">
      <alignment horizontal="left"/>
      <protection locked="0"/>
    </xf>
    <xf numFmtId="0" fontId="4" fillId="0" borderId="33" xfId="0" applyFont="1" applyBorder="1" applyAlignment="1" applyProtection="1">
      <alignment horizontal="left" vertical="center"/>
      <protection locked="0"/>
    </xf>
    <xf numFmtId="0" fontId="4" fillId="0" borderId="54" xfId="0" applyFont="1" applyBorder="1" applyAlignment="1" applyProtection="1">
      <alignment horizontal="left" vertical="center"/>
      <protection locked="0"/>
    </xf>
    <xf numFmtId="0" fontId="16" fillId="0" borderId="0" xfId="0" applyFont="1" applyAlignment="1" applyProtection="1">
      <alignment horizontal="left" vertical="center"/>
      <protection hidden="1"/>
    </xf>
    <xf numFmtId="176" fontId="4" fillId="0" borderId="1" xfId="0" applyNumberFormat="1" applyFont="1" applyBorder="1" applyAlignment="1" applyProtection="1">
      <alignment horizontal="center" vertical="center" wrapText="1"/>
      <protection locked="0"/>
    </xf>
    <xf numFmtId="176" fontId="4" fillId="0" borderId="2" xfId="0" applyNumberFormat="1" applyFont="1" applyBorder="1" applyAlignment="1" applyProtection="1">
      <alignment horizontal="center" vertical="center" wrapText="1"/>
      <protection locked="0"/>
    </xf>
    <xf numFmtId="176" fontId="4" fillId="0" borderId="3" xfId="0" applyNumberFormat="1" applyFont="1" applyBorder="1" applyAlignment="1" applyProtection="1">
      <alignment horizontal="center" vertical="center" wrapText="1"/>
      <protection locked="0"/>
    </xf>
    <xf numFmtId="176" fontId="4" fillId="0" borderId="7" xfId="0" applyNumberFormat="1" applyFont="1" applyBorder="1" applyAlignment="1" applyProtection="1">
      <alignment horizontal="center" vertical="center" wrapText="1"/>
      <protection locked="0"/>
    </xf>
    <xf numFmtId="176" fontId="4" fillId="0" borderId="8" xfId="0" applyNumberFormat="1" applyFont="1" applyBorder="1" applyAlignment="1" applyProtection="1">
      <alignment horizontal="center" vertical="center" wrapText="1"/>
      <protection locked="0"/>
    </xf>
    <xf numFmtId="176" fontId="4" fillId="0" borderId="9" xfId="0" applyNumberFormat="1" applyFont="1" applyBorder="1" applyAlignment="1" applyProtection="1">
      <alignment horizontal="center" vertical="center" wrapText="1"/>
      <protection locked="0"/>
    </xf>
    <xf numFmtId="176" fontId="36" fillId="0" borderId="1" xfId="0" applyNumberFormat="1" applyFont="1" applyBorder="1" applyAlignment="1" applyProtection="1">
      <alignment horizontal="center" vertical="center" wrapText="1"/>
      <protection locked="0"/>
    </xf>
    <xf numFmtId="176" fontId="36" fillId="0" borderId="2" xfId="0" applyNumberFormat="1" applyFont="1" applyBorder="1" applyAlignment="1" applyProtection="1">
      <alignment horizontal="center" vertical="center" wrapText="1"/>
      <protection locked="0"/>
    </xf>
    <xf numFmtId="176" fontId="36" fillId="0" borderId="3" xfId="0" applyNumberFormat="1" applyFont="1" applyBorder="1" applyAlignment="1" applyProtection="1">
      <alignment horizontal="center" vertical="center" wrapText="1"/>
      <protection locked="0"/>
    </xf>
    <xf numFmtId="176" fontId="36" fillId="0" borderId="7" xfId="0" applyNumberFormat="1" applyFont="1" applyBorder="1" applyAlignment="1" applyProtection="1">
      <alignment horizontal="center" vertical="center" wrapText="1"/>
      <protection locked="0"/>
    </xf>
    <xf numFmtId="176" fontId="36" fillId="0" borderId="8" xfId="0" applyNumberFormat="1" applyFont="1" applyBorder="1" applyAlignment="1" applyProtection="1">
      <alignment horizontal="center" vertical="center" wrapText="1"/>
      <protection locked="0"/>
    </xf>
    <xf numFmtId="176" fontId="36" fillId="0" borderId="9" xfId="0" applyNumberFormat="1" applyFont="1" applyBorder="1" applyAlignment="1" applyProtection="1">
      <alignment horizontal="center" vertical="center" wrapText="1"/>
      <protection locked="0"/>
    </xf>
    <xf numFmtId="0" fontId="34" fillId="0" borderId="8" xfId="0" applyFont="1" applyBorder="1" applyAlignment="1" applyProtection="1">
      <alignment horizontal="left"/>
      <protection hidden="1"/>
    </xf>
    <xf numFmtId="0" fontId="34" fillId="0" borderId="8" xfId="0" applyFont="1" applyBorder="1" applyAlignment="1" applyProtection="1">
      <alignment horizontal="center" vertical="center"/>
      <protection hidden="1"/>
    </xf>
    <xf numFmtId="0" fontId="1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49" fontId="6" fillId="0" borderId="2"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shrinkToFit="1"/>
      <protection locked="0"/>
    </xf>
    <xf numFmtId="49" fontId="4" fillId="0" borderId="3" xfId="0" applyNumberFormat="1"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49" fontId="4" fillId="0" borderId="18" xfId="0" applyNumberFormat="1" applyFont="1" applyBorder="1" applyAlignment="1" applyProtection="1">
      <alignment horizontal="left" vertical="center" shrinkToFit="1"/>
      <protection locked="0"/>
    </xf>
    <xf numFmtId="49" fontId="4" fillId="0" borderId="19" xfId="0" applyNumberFormat="1" applyFont="1" applyBorder="1" applyAlignment="1" applyProtection="1">
      <alignment horizontal="left" vertical="center" shrinkToFit="1"/>
      <protection locked="0"/>
    </xf>
    <xf numFmtId="180" fontId="25" fillId="0" borderId="48" xfId="2" applyNumberFormat="1" applyFont="1" applyBorder="1" applyAlignment="1">
      <alignment horizontal="center" vertical="center"/>
    </xf>
    <xf numFmtId="0" fontId="23" fillId="0" borderId="59" xfId="2" applyBorder="1" applyAlignment="1">
      <alignment vertical="center"/>
    </xf>
    <xf numFmtId="0" fontId="23" fillId="0" borderId="49" xfId="2" applyBorder="1" applyAlignment="1">
      <alignment vertical="center"/>
    </xf>
    <xf numFmtId="0" fontId="28" fillId="0" borderId="1" xfId="2" applyFont="1" applyBorder="1" applyAlignment="1">
      <alignment horizontal="center" vertical="center"/>
    </xf>
    <xf numFmtId="0" fontId="23" fillId="0" borderId="2" xfId="2" applyBorder="1" applyAlignment="1">
      <alignment vertical="center"/>
    </xf>
    <xf numFmtId="0" fontId="23" fillId="0" borderId="3" xfId="2" applyBorder="1" applyAlignment="1">
      <alignment vertical="center"/>
    </xf>
    <xf numFmtId="0" fontId="23" fillId="0" borderId="7" xfId="2" applyBorder="1" applyAlignment="1">
      <alignment vertical="center"/>
    </xf>
    <xf numFmtId="0" fontId="23" fillId="0" borderId="8" xfId="2" applyBorder="1" applyAlignment="1">
      <alignment vertical="center"/>
    </xf>
    <xf numFmtId="0" fontId="23" fillId="0" borderId="9" xfId="2" applyBorder="1" applyAlignment="1">
      <alignment vertical="center"/>
    </xf>
    <xf numFmtId="0" fontId="28" fillId="0" borderId="48" xfId="2" applyFont="1" applyBorder="1" applyAlignment="1">
      <alignment horizontal="center" vertical="center"/>
    </xf>
    <xf numFmtId="0" fontId="28" fillId="0" borderId="59" xfId="2" applyFont="1" applyBorder="1" applyAlignment="1">
      <alignment horizontal="center" vertical="center"/>
    </xf>
    <xf numFmtId="0" fontId="28" fillId="0" borderId="49" xfId="2" applyFont="1" applyBorder="1" applyAlignment="1">
      <alignment horizontal="center" vertical="center"/>
    </xf>
    <xf numFmtId="0" fontId="29" fillId="4" borderId="41" xfId="3" applyFont="1" applyFill="1" applyBorder="1" applyAlignment="1">
      <alignment horizontal="center" vertical="center"/>
    </xf>
    <xf numFmtId="0" fontId="24" fillId="0" borderId="27" xfId="2" applyFont="1" applyBorder="1" applyAlignment="1">
      <alignment vertical="center" textRotation="255"/>
    </xf>
    <xf numFmtId="0" fontId="24" fillId="0" borderId="60" xfId="2" applyFont="1" applyBorder="1" applyAlignment="1">
      <alignment vertical="center" textRotation="255"/>
    </xf>
    <xf numFmtId="38" fontId="28" fillId="0" borderId="13" xfId="4" applyFont="1" applyBorder="1" applyAlignment="1" applyProtection="1">
      <alignment vertical="center"/>
    </xf>
    <xf numFmtId="38" fontId="28" fillId="0" borderId="39" xfId="4" applyFont="1" applyBorder="1" applyAlignment="1" applyProtection="1">
      <alignment vertical="center"/>
    </xf>
    <xf numFmtId="3" fontId="29" fillId="0" borderId="41" xfId="3" applyNumberFormat="1" applyFont="1" applyBorder="1" applyAlignment="1">
      <alignment horizontal="right" vertical="center"/>
    </xf>
    <xf numFmtId="38" fontId="28" fillId="0" borderId="20" xfId="4" applyFont="1" applyBorder="1" applyAlignment="1" applyProtection="1">
      <alignment vertical="center"/>
    </xf>
    <xf numFmtId="38" fontId="28" fillId="0" borderId="42" xfId="4" applyFont="1" applyBorder="1" applyAlignment="1" applyProtection="1">
      <alignment vertical="center"/>
    </xf>
    <xf numFmtId="38" fontId="28" fillId="0" borderId="61" xfId="4" applyFont="1" applyBorder="1" applyAlignment="1" applyProtection="1">
      <alignment vertical="center"/>
    </xf>
    <xf numFmtId="38" fontId="28" fillId="0" borderId="62" xfId="4" applyFont="1" applyBorder="1" applyAlignment="1" applyProtection="1">
      <alignment vertical="center"/>
    </xf>
    <xf numFmtId="0" fontId="8" fillId="0" borderId="44" xfId="0" applyFont="1" applyBorder="1" applyAlignment="1" applyProtection="1">
      <alignment horizontal="center" vertical="center" wrapText="1"/>
      <protection hidden="1"/>
    </xf>
    <xf numFmtId="0" fontId="8" fillId="0" borderId="45" xfId="0" applyFont="1" applyBorder="1" applyAlignment="1" applyProtection="1">
      <alignment horizontal="center" vertical="center" wrapText="1"/>
      <protection hidden="1"/>
    </xf>
    <xf numFmtId="0" fontId="8" fillId="0" borderId="4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43" xfId="0" applyFont="1" applyBorder="1" applyAlignment="1" applyProtection="1">
      <alignment horizontal="center" vertical="center" wrapText="1"/>
      <protection hidden="1"/>
    </xf>
    <xf numFmtId="176" fontId="4" fillId="0" borderId="1" xfId="0" applyNumberFormat="1" applyFont="1" applyBorder="1" applyAlignment="1" applyProtection="1">
      <alignment horizontal="center" vertical="center" wrapText="1"/>
      <protection hidden="1"/>
    </xf>
    <xf numFmtId="176" fontId="4" fillId="0" borderId="2" xfId="0" applyNumberFormat="1" applyFont="1" applyBorder="1" applyAlignment="1" applyProtection="1">
      <alignment horizontal="center" vertical="center" wrapText="1"/>
      <protection hidden="1"/>
    </xf>
    <xf numFmtId="176" fontId="4" fillId="0" borderId="3" xfId="0" applyNumberFormat="1" applyFont="1" applyBorder="1" applyAlignment="1" applyProtection="1">
      <alignment horizontal="center" vertical="center" wrapText="1"/>
      <protection hidden="1"/>
    </xf>
    <xf numFmtId="176" fontId="4" fillId="0" borderId="7" xfId="0" applyNumberFormat="1" applyFont="1" applyBorder="1" applyAlignment="1" applyProtection="1">
      <alignment horizontal="center" vertical="center" wrapText="1"/>
      <protection hidden="1"/>
    </xf>
    <xf numFmtId="176" fontId="4" fillId="0" borderId="8" xfId="0" applyNumberFormat="1" applyFont="1" applyBorder="1" applyAlignment="1" applyProtection="1">
      <alignment horizontal="center" vertical="center" wrapText="1"/>
      <protection hidden="1"/>
    </xf>
    <xf numFmtId="176" fontId="4" fillId="0" borderId="9" xfId="0" applyNumberFormat="1" applyFont="1" applyBorder="1" applyAlignment="1" applyProtection="1">
      <alignment horizontal="center" vertical="center" wrapText="1"/>
      <protection hidden="1"/>
    </xf>
    <xf numFmtId="0" fontId="8" fillId="0" borderId="24" xfId="0" applyFont="1" applyBorder="1" applyAlignment="1">
      <alignment horizontal="center" vertical="center" shrinkToFit="1"/>
    </xf>
    <xf numFmtId="0" fontId="8" fillId="0" borderId="35" xfId="0" applyFont="1" applyBorder="1" applyAlignment="1">
      <alignment horizontal="center" vertical="center" wrapText="1"/>
    </xf>
    <xf numFmtId="0" fontId="14" fillId="0" borderId="44" xfId="0" applyFont="1" applyBorder="1" applyAlignment="1" applyProtection="1">
      <alignment horizontal="left" vertical="center"/>
      <protection hidden="1"/>
    </xf>
    <xf numFmtId="0" fontId="14" fillId="0" borderId="47" xfId="0"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4" fillId="0" borderId="25" xfId="0" applyFont="1" applyBorder="1" applyAlignment="1" applyProtection="1">
      <alignment horizontal="left" vertical="center"/>
      <protection hidden="1"/>
    </xf>
    <xf numFmtId="0" fontId="19" fillId="0" borderId="0" xfId="0" applyFont="1" applyAlignment="1">
      <alignment horizontal="left" vertical="center" wrapText="1"/>
    </xf>
    <xf numFmtId="0" fontId="19" fillId="0" borderId="0" xfId="0" applyFont="1" applyAlignment="1">
      <alignment horizontal="left" vertical="center"/>
    </xf>
    <xf numFmtId="0" fontId="8" fillId="0" borderId="61" xfId="0" applyFont="1" applyBorder="1" applyAlignment="1">
      <alignment horizontal="center" vertical="center" wrapText="1"/>
    </xf>
    <xf numFmtId="0" fontId="14" fillId="0" borderId="61" xfId="0" applyFont="1" applyBorder="1" applyAlignment="1">
      <alignment horizontal="center" vertical="center" wrapText="1"/>
    </xf>
    <xf numFmtId="0" fontId="8" fillId="0" borderId="41"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protection hidden="1"/>
    </xf>
    <xf numFmtId="176" fontId="8" fillId="0" borderId="44" xfId="0" applyNumberFormat="1" applyFont="1" applyBorder="1" applyAlignment="1" applyProtection="1">
      <alignment horizontal="center" vertical="center"/>
      <protection locked="0"/>
    </xf>
    <xf numFmtId="176" fontId="8" fillId="0" borderId="45" xfId="0" applyNumberFormat="1" applyFont="1" applyBorder="1" applyAlignment="1" applyProtection="1">
      <alignment horizontal="center" vertical="center"/>
      <protection locked="0"/>
    </xf>
    <xf numFmtId="176" fontId="8" fillId="0" borderId="46"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176" fontId="8" fillId="0" borderId="4" xfId="0" applyNumberFormat="1" applyFont="1" applyBorder="1" applyAlignment="1" applyProtection="1">
      <alignment horizontal="center" vertical="center"/>
      <protection locked="0"/>
    </xf>
    <xf numFmtId="176" fontId="8" fillId="0" borderId="43" xfId="0" applyNumberFormat="1" applyFont="1" applyBorder="1" applyAlignment="1" applyProtection="1">
      <alignment horizontal="center" vertical="center"/>
      <protection locked="0"/>
    </xf>
    <xf numFmtId="179" fontId="8" fillId="0" borderId="57" xfId="1" applyNumberFormat="1" applyFont="1" applyFill="1" applyBorder="1" applyAlignment="1" applyProtection="1">
      <alignment horizontal="left" vertical="center" shrinkToFit="1"/>
    </xf>
    <xf numFmtId="179" fontId="8" fillId="0" borderId="46" xfId="1" applyNumberFormat="1" applyFont="1" applyFill="1" applyBorder="1" applyAlignment="1" applyProtection="1">
      <alignment horizontal="left" vertical="center" shrinkToFi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7" xfId="0" applyFont="1" applyBorder="1" applyAlignment="1">
      <alignment horizontal="left" vertical="center" wrapText="1"/>
    </xf>
    <xf numFmtId="0" fontId="8" fillId="0" borderId="58"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179" fontId="8" fillId="0" borderId="45" xfId="1" applyNumberFormat="1" applyFont="1" applyFill="1" applyBorder="1" applyAlignment="1" applyProtection="1">
      <alignment horizontal="left" vertical="center" shrinkToFit="1"/>
    </xf>
    <xf numFmtId="179" fontId="8" fillId="0" borderId="47" xfId="1" applyNumberFormat="1" applyFont="1" applyFill="1" applyBorder="1" applyAlignment="1" applyProtection="1">
      <alignment horizontal="left" vertical="center" shrinkToFit="1"/>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10" fillId="0" borderId="2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57" xfId="0" applyFont="1" applyBorder="1" applyAlignment="1">
      <alignment horizontal="left" vertical="center" wrapText="1"/>
    </xf>
    <xf numFmtId="0" fontId="14" fillId="0" borderId="56" xfId="0" applyFont="1" applyBorder="1" applyAlignment="1">
      <alignment horizontal="left" vertical="center" wrapText="1"/>
    </xf>
    <xf numFmtId="0" fontId="14" fillId="0" borderId="45" xfId="0" applyFont="1" applyBorder="1" applyAlignment="1">
      <alignment horizontal="left" vertical="center" wrapText="1"/>
    </xf>
    <xf numFmtId="0" fontId="14" fillId="0" borderId="47" xfId="0" applyFont="1" applyBorder="1" applyAlignment="1">
      <alignment horizontal="left" vertical="center" wrapText="1"/>
    </xf>
    <xf numFmtId="0" fontId="14" fillId="0" borderId="5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 fillId="0" borderId="11" xfId="0" applyFont="1" applyBorder="1" applyAlignment="1">
      <alignment horizontal="center" vertical="center" textRotation="255" wrapText="1"/>
    </xf>
    <xf numFmtId="0" fontId="4" fillId="0" borderId="15" xfId="0" applyFont="1" applyBorder="1" applyAlignment="1">
      <alignment horizontal="center" vertical="center" textRotation="255"/>
    </xf>
    <xf numFmtId="0" fontId="4" fillId="0" borderId="15" xfId="0" applyFont="1" applyBorder="1" applyAlignment="1">
      <alignment horizontal="center"/>
    </xf>
    <xf numFmtId="0" fontId="4" fillId="0" borderId="30" xfId="0" applyFont="1" applyBorder="1" applyAlignment="1">
      <alignment horizontal="center"/>
    </xf>
    <xf numFmtId="0" fontId="6" fillId="0" borderId="12" xfId="0" applyFont="1" applyBorder="1" applyAlignment="1">
      <alignment horizontal="center" vertical="center" textRotation="255" wrapText="1"/>
    </xf>
    <xf numFmtId="0" fontId="4" fillId="0" borderId="16" xfId="0" applyFont="1" applyBorder="1" applyAlignment="1">
      <alignment horizontal="center" vertical="center" textRotation="255"/>
    </xf>
    <xf numFmtId="0" fontId="4" fillId="0" borderId="14" xfId="0" applyFont="1" applyBorder="1" applyAlignment="1">
      <alignment vertical="center" textRotation="255"/>
    </xf>
    <xf numFmtId="0" fontId="6" fillId="0" borderId="2" xfId="0" applyFont="1" applyBorder="1" applyAlignment="1" applyProtection="1">
      <alignment horizontal="left"/>
      <protection hidden="1"/>
    </xf>
    <xf numFmtId="0" fontId="4" fillId="0" borderId="2" xfId="0" applyFont="1" applyBorder="1" applyAlignment="1" applyProtection="1">
      <alignment horizontal="left"/>
      <protection hidden="1"/>
    </xf>
    <xf numFmtId="0" fontId="4" fillId="0" borderId="3" xfId="0" applyFont="1" applyBorder="1" applyAlignment="1" applyProtection="1">
      <alignment horizontal="left"/>
      <protection hidden="1"/>
    </xf>
    <xf numFmtId="0" fontId="4" fillId="0" borderId="18" xfId="0" applyFont="1" applyBorder="1" applyAlignment="1" applyProtection="1">
      <alignment horizontal="left"/>
      <protection hidden="1"/>
    </xf>
    <xf numFmtId="0" fontId="4" fillId="0" borderId="19" xfId="0" applyFont="1" applyBorder="1" applyAlignment="1" applyProtection="1">
      <alignment horizontal="left"/>
      <protection hidden="1"/>
    </xf>
    <xf numFmtId="0" fontId="4" fillId="0" borderId="21" xfId="0" applyFont="1" applyBorder="1" applyAlignment="1" applyProtection="1">
      <alignment horizontal="left" vertical="center"/>
      <protection hidden="1"/>
    </xf>
    <xf numFmtId="0" fontId="4" fillId="0" borderId="22" xfId="0" applyFont="1" applyBorder="1" applyAlignment="1" applyProtection="1">
      <alignment horizontal="left" vertical="center"/>
      <protection hidden="1"/>
    </xf>
    <xf numFmtId="0" fontId="4" fillId="0" borderId="23" xfId="0" applyFont="1" applyBorder="1" applyAlignment="1" applyProtection="1">
      <alignment horizontal="left" vertical="center"/>
      <protection hidden="1"/>
    </xf>
    <xf numFmtId="0" fontId="4" fillId="0" borderId="24" xfId="0" applyFont="1" applyBorder="1" applyAlignment="1" applyProtection="1">
      <alignment horizontal="left" vertical="center"/>
      <protection hidden="1"/>
    </xf>
    <xf numFmtId="0" fontId="4" fillId="0" borderId="4" xfId="0" applyFont="1" applyBorder="1" applyAlignment="1" applyProtection="1">
      <alignment horizontal="left" vertical="center"/>
      <protection hidden="1"/>
    </xf>
    <xf numFmtId="0" fontId="4" fillId="0" borderId="25" xfId="0" applyFont="1" applyBorder="1" applyAlignment="1" applyProtection="1">
      <alignment horizontal="left" vertical="center"/>
      <protection hidden="1"/>
    </xf>
    <xf numFmtId="0" fontId="4" fillId="0" borderId="27" xfId="0" applyFont="1" applyBorder="1" applyAlignment="1" applyProtection="1">
      <alignment horizontal="center" vertical="center" wrapText="1"/>
      <protection hidden="1"/>
    </xf>
    <xf numFmtId="0" fontId="4" fillId="0" borderId="29" xfId="0" applyFont="1" applyBorder="1" applyAlignment="1" applyProtection="1">
      <alignment horizontal="center" vertical="center" wrapText="1"/>
      <protection hidden="1"/>
    </xf>
    <xf numFmtId="0" fontId="6" fillId="0" borderId="10" xfId="0" applyFont="1" applyBorder="1" applyAlignment="1">
      <alignment vertical="center" textRotation="255"/>
    </xf>
    <xf numFmtId="0" fontId="6" fillId="0" borderId="16" xfId="0" applyFont="1" applyBorder="1" applyAlignment="1">
      <alignment vertical="center" textRotation="255"/>
    </xf>
    <xf numFmtId="0" fontId="4" fillId="0" borderId="16" xfId="0" applyFont="1" applyBorder="1" applyAlignment="1">
      <alignment vertical="center" textRotation="255"/>
    </xf>
    <xf numFmtId="0" fontId="4" fillId="0" borderId="31" xfId="0" applyFont="1" applyBorder="1" applyAlignment="1">
      <alignment vertical="center" textRotation="255"/>
    </xf>
    <xf numFmtId="0" fontId="22" fillId="0" borderId="26"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5" xfId="0" applyFont="1" applyBorder="1" applyAlignment="1" applyProtection="1">
      <alignment horizontal="left" vertical="center"/>
      <protection hidden="1"/>
    </xf>
    <xf numFmtId="0" fontId="22" fillId="0" borderId="17"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19" xfId="0" applyFont="1" applyBorder="1" applyAlignment="1" applyProtection="1">
      <alignment horizontal="left" vertical="center"/>
      <protection hidden="1"/>
    </xf>
    <xf numFmtId="0" fontId="8" fillId="0" borderId="9" xfId="0" applyFont="1" applyBorder="1" applyAlignment="1">
      <alignment horizontal="center" vertical="center" wrapText="1"/>
    </xf>
    <xf numFmtId="0" fontId="4" fillId="0" borderId="33" xfId="0" applyFont="1" applyBorder="1" applyAlignment="1" applyProtection="1">
      <alignment horizontal="left"/>
      <protection hidden="1"/>
    </xf>
    <xf numFmtId="0" fontId="4" fillId="0" borderId="54" xfId="0" applyFont="1" applyBorder="1" applyAlignment="1" applyProtection="1">
      <alignment horizontal="left"/>
      <protection hidden="1"/>
    </xf>
    <xf numFmtId="0" fontId="8"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8" xfId="0" applyFont="1" applyBorder="1" applyAlignment="1" applyProtection="1">
      <alignment horizontal="left" shrinkToFit="1"/>
      <protection hidden="1"/>
    </xf>
    <xf numFmtId="0" fontId="34" fillId="0" borderId="8" xfId="0" applyFont="1" applyBorder="1" applyAlignment="1" applyProtection="1">
      <alignment horizontal="center"/>
      <protection hidden="1"/>
    </xf>
  </cellXfs>
  <cellStyles count="5">
    <cellStyle name="桁区切り" xfId="1" builtinId="6"/>
    <cellStyle name="桁区切り 2" xfId="4" xr:uid="{50E663A8-4854-4CA8-91D8-1A6C12E5C22E}"/>
    <cellStyle name="標準" xfId="0" builtinId="0"/>
    <cellStyle name="標準 2" xfId="2" xr:uid="{6694534F-48E9-475A-ADED-0CA342C54EAE}"/>
    <cellStyle name="標準_点検取次ぎ_在留カード申請対応" xfId="3" xr:uid="{D3E8EC4D-11F4-4341-955E-C3A36CAAE18B}"/>
  </cellStyles>
  <dxfs count="416">
    <dxf>
      <fill>
        <patternFill>
          <bgColor rgb="FFFFFF00"/>
        </patternFill>
      </fill>
    </dxf>
    <dxf>
      <fill>
        <patternFill>
          <bgColor rgb="FFCCFFFF"/>
        </patternFill>
      </fill>
    </dxf>
    <dxf>
      <fill>
        <patternFill>
          <bgColor rgb="FFFFFF00"/>
        </patternFill>
      </fill>
    </dxf>
    <dxf>
      <fill>
        <patternFill>
          <bgColor rgb="FFFFFF00"/>
        </patternFill>
      </fill>
    </dxf>
    <dxf>
      <fill>
        <patternFill>
          <bgColor rgb="FFCCFFFF"/>
        </patternFill>
      </fill>
    </dxf>
    <dxf>
      <font>
        <color theme="1" tint="0.499984740745262"/>
      </font>
      <fill>
        <patternFill>
          <bgColor theme="1" tint="0.499984740745262"/>
        </patternFill>
      </fill>
    </dxf>
    <dxf>
      <fill>
        <patternFill>
          <bgColor rgb="FFFFFF00"/>
        </patternFill>
      </fill>
    </dxf>
    <dxf>
      <fill>
        <patternFill>
          <bgColor rgb="FFCCFFFF"/>
        </patternFill>
      </fill>
    </dxf>
    <dxf>
      <fill>
        <patternFill>
          <bgColor rgb="FFFFFF00"/>
        </patternFill>
      </fill>
    </dxf>
    <dxf>
      <fill>
        <patternFill>
          <bgColor rgb="FFCCFFFF"/>
        </patternFill>
      </fill>
    </dxf>
    <dxf>
      <font>
        <color theme="1" tint="0.24994659260841701"/>
      </font>
      <fill>
        <patternFill patternType="solid">
          <fgColor auto="1"/>
          <bgColor theme="1" tint="0.2499465926084170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00"/>
        </patternFill>
      </fill>
    </dxf>
    <dxf>
      <font>
        <color theme="1" tint="0.24994659260841701"/>
      </font>
      <fill>
        <patternFill>
          <bgColor theme="1" tint="0.24994659260841701"/>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808080"/>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F$1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F$16"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21360;&#21047;&#31684;&#22258;&#12434;&#25313;&#22823;&#12377;&#12427;&#26041;&#27861;!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38100</xdr:rowOff>
    </xdr:from>
    <xdr:to>
      <xdr:col>8</xdr:col>
      <xdr:colOff>106680</xdr:colOff>
      <xdr:row>19</xdr:row>
      <xdr:rowOff>151131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0" y="3181350"/>
          <a:ext cx="6055995" cy="297816"/>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10</a:t>
          </a:r>
          <a:r>
            <a:rPr kumimoji="1" lang="ja-JP" altLang="en-US" sz="1200">
              <a:solidFill>
                <a:srgbClr val="FF0000"/>
              </a:solidFill>
              <a:latin typeface="Meiryo UI" panose="020B0604030504040204" pitchFamily="50" charset="-128"/>
              <a:ea typeface="Meiryo UI" panose="020B0604030504040204" pitchFamily="50" charset="-128"/>
            </a:rPr>
            <a:t>件以上のデータを印刷する場合は「印刷範囲を拡大する方法」をご確認ください。</a:t>
          </a:r>
        </a:p>
      </xdr:txBody>
    </xdr:sp>
    <xdr:clientData fPrintsWithSheet="0"/>
  </xdr:twoCellAnchor>
  <xdr:twoCellAnchor editAs="oneCell">
    <xdr:from>
      <xdr:col>0</xdr:col>
      <xdr:colOff>0</xdr:colOff>
      <xdr:row>18</xdr:row>
      <xdr:rowOff>38100</xdr:rowOff>
    </xdr:from>
    <xdr:to>
      <xdr:col>8</xdr:col>
      <xdr:colOff>106680</xdr:colOff>
      <xdr:row>19</xdr:row>
      <xdr:rowOff>151131</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0" y="3181350"/>
          <a:ext cx="6055995" cy="297816"/>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rgbClr val="FF0000"/>
              </a:solidFill>
              <a:latin typeface="Meiryo UI" panose="020B0604030504040204" pitchFamily="50" charset="-128"/>
              <a:ea typeface="Meiryo UI" panose="020B0604030504040204" pitchFamily="50" charset="-128"/>
            </a:rPr>
            <a:t>10</a:t>
          </a:r>
          <a:r>
            <a:rPr kumimoji="1" lang="ja-JP" altLang="en-US" sz="1200">
              <a:solidFill>
                <a:srgbClr val="FF0000"/>
              </a:solidFill>
              <a:latin typeface="Meiryo UI" panose="020B0604030504040204" pitchFamily="50" charset="-128"/>
              <a:ea typeface="Meiryo UI" panose="020B0604030504040204" pitchFamily="50" charset="-128"/>
            </a:rPr>
            <a:t>件以上のデータを印刷する場合は「印刷範囲を拡大する方法」をご確認ください。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2</xdr:col>
          <xdr:colOff>504825</xdr:colOff>
          <xdr:row>13</xdr:row>
          <xdr:rowOff>114300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未入国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xdr:row>
          <xdr:rowOff>28575</xdr:rowOff>
        </xdr:from>
        <xdr:to>
          <xdr:col>4</xdr:col>
          <xdr:colOff>304800</xdr:colOff>
          <xdr:row>13</xdr:row>
          <xdr:rowOff>114300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入国済み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5</xdr:col>
          <xdr:colOff>9525</xdr:colOff>
          <xdr:row>13</xdr:row>
          <xdr:rowOff>161925</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19</xdr:col>
      <xdr:colOff>251460</xdr:colOff>
      <xdr:row>5</xdr:row>
      <xdr:rowOff>137160</xdr:rowOff>
    </xdr:from>
    <xdr:to>
      <xdr:col>19</xdr:col>
      <xdr:colOff>556260</xdr:colOff>
      <xdr:row>7</xdr:row>
      <xdr:rowOff>30480</xdr:rowOff>
    </xdr:to>
    <xdr:sp macro="" textlink="">
      <xdr:nvSpPr>
        <xdr:cNvPr id="4" name="テキスト ボックス 3">
          <a:extLst>
            <a:ext uri="{FF2B5EF4-FFF2-40B4-BE49-F238E27FC236}">
              <a16:creationId xmlns:a16="http://schemas.microsoft.com/office/drawing/2014/main" id="{A0213602-91D3-4526-8C39-56657F518C11}"/>
            </a:ext>
          </a:extLst>
        </xdr:cNvPr>
        <xdr:cNvSpPr txBox="1"/>
      </xdr:nvSpPr>
      <xdr:spPr>
        <a:xfrm>
          <a:off x="10767060" y="1036320"/>
          <a:ext cx="304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600" b="1">
              <a:solidFill>
                <a:srgbClr val="FF0000"/>
              </a:solidFill>
              <a:latin typeface="Meiryo UI" panose="020B0604030504040204" pitchFamily="50" charset="-128"/>
              <a:ea typeface="Meiryo UI" panose="020B0604030504040204" pitchFamily="50" charset="-128"/>
            </a:rPr>
            <a:t>※</a:t>
          </a:r>
          <a:r>
            <a:rPr kumimoji="1" lang="ja-JP" altLang="en-US" sz="600" b="1">
              <a:solidFill>
                <a:srgbClr val="FF0000"/>
              </a:solidFill>
              <a:latin typeface="Meiryo UI" panose="020B0604030504040204" pitchFamily="50" charset="-128"/>
              <a:ea typeface="Meiryo UI" panose="020B0604030504040204" pitchFamily="50" charset="-128"/>
            </a:rPr>
            <a:t>必須</a:t>
          </a:r>
        </a:p>
      </xdr:txBody>
    </xdr:sp>
    <xdr:clientData/>
  </xdr:twoCellAnchor>
  <xdr:twoCellAnchor editAs="oneCell">
    <xdr:from>
      <xdr:col>14</xdr:col>
      <xdr:colOff>731520</xdr:colOff>
      <xdr:row>7</xdr:row>
      <xdr:rowOff>121920</xdr:rowOff>
    </xdr:from>
    <xdr:to>
      <xdr:col>15</xdr:col>
      <xdr:colOff>304800</xdr:colOff>
      <xdr:row>8</xdr:row>
      <xdr:rowOff>167640</xdr:rowOff>
    </xdr:to>
    <xdr:sp macro="" textlink="">
      <xdr:nvSpPr>
        <xdr:cNvPr id="5" name="テキスト ボックス 4">
          <a:extLst>
            <a:ext uri="{FF2B5EF4-FFF2-40B4-BE49-F238E27FC236}">
              <a16:creationId xmlns:a16="http://schemas.microsoft.com/office/drawing/2014/main" id="{AA3ACCB9-CE0B-4320-A6D3-7BF1DFEC3039}"/>
            </a:ext>
          </a:extLst>
        </xdr:cNvPr>
        <xdr:cNvSpPr txBox="1"/>
      </xdr:nvSpPr>
      <xdr:spPr>
        <a:xfrm>
          <a:off x="8046720" y="1356360"/>
          <a:ext cx="304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600" b="1">
              <a:solidFill>
                <a:srgbClr val="FF0000"/>
              </a:solidFill>
              <a:latin typeface="Meiryo UI" panose="020B0604030504040204" pitchFamily="50" charset="-128"/>
              <a:ea typeface="Meiryo UI" panose="020B0604030504040204" pitchFamily="50" charset="-128"/>
            </a:rPr>
            <a:t>※</a:t>
          </a:r>
          <a:r>
            <a:rPr kumimoji="1" lang="ja-JP" altLang="en-US" sz="600" b="1">
              <a:solidFill>
                <a:srgbClr val="FF0000"/>
              </a:solidFill>
              <a:latin typeface="Meiryo UI" panose="020B0604030504040204" pitchFamily="50" charset="-128"/>
              <a:ea typeface="Meiryo UI" panose="020B0604030504040204" pitchFamily="50" charset="-128"/>
            </a:rPr>
            <a:t>必須</a:t>
          </a:r>
        </a:p>
      </xdr:txBody>
    </xdr:sp>
    <xdr:clientData/>
  </xdr:twoCellAnchor>
  <xdr:twoCellAnchor editAs="oneCell">
    <xdr:from>
      <xdr:col>14</xdr:col>
      <xdr:colOff>731520</xdr:colOff>
      <xdr:row>10</xdr:row>
      <xdr:rowOff>106680</xdr:rowOff>
    </xdr:from>
    <xdr:to>
      <xdr:col>15</xdr:col>
      <xdr:colOff>304800</xdr:colOff>
      <xdr:row>11</xdr:row>
      <xdr:rowOff>137160</xdr:rowOff>
    </xdr:to>
    <xdr:sp macro="" textlink="">
      <xdr:nvSpPr>
        <xdr:cNvPr id="6" name="テキスト ボックス 5">
          <a:extLst>
            <a:ext uri="{FF2B5EF4-FFF2-40B4-BE49-F238E27FC236}">
              <a16:creationId xmlns:a16="http://schemas.microsoft.com/office/drawing/2014/main" id="{E6F995A9-29EE-4594-AB60-EA4050488707}"/>
            </a:ext>
          </a:extLst>
        </xdr:cNvPr>
        <xdr:cNvSpPr txBox="1"/>
      </xdr:nvSpPr>
      <xdr:spPr>
        <a:xfrm>
          <a:off x="8046720" y="1844040"/>
          <a:ext cx="304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600" b="1">
              <a:solidFill>
                <a:srgbClr val="FF0000"/>
              </a:solidFill>
              <a:latin typeface="Meiryo UI" panose="020B0604030504040204" pitchFamily="50" charset="-128"/>
              <a:ea typeface="Meiryo UI" panose="020B0604030504040204" pitchFamily="50" charset="-128"/>
            </a:rPr>
            <a:t>※</a:t>
          </a:r>
          <a:r>
            <a:rPr kumimoji="1" lang="ja-JP" altLang="en-US" sz="600" b="1">
              <a:solidFill>
                <a:srgbClr val="FF0000"/>
              </a:solidFill>
              <a:latin typeface="Meiryo UI" panose="020B0604030504040204" pitchFamily="50" charset="-128"/>
              <a:ea typeface="Meiryo UI" panose="020B0604030504040204" pitchFamily="50" charset="-128"/>
            </a:rPr>
            <a:t>必須</a:t>
          </a:r>
        </a:p>
      </xdr:txBody>
    </xdr:sp>
    <xdr:clientData/>
  </xdr:twoCellAnchor>
  <xdr:twoCellAnchor editAs="oneCell">
    <xdr:from>
      <xdr:col>15</xdr:col>
      <xdr:colOff>373380</xdr:colOff>
      <xdr:row>5</xdr:row>
      <xdr:rowOff>137160</xdr:rowOff>
    </xdr:from>
    <xdr:to>
      <xdr:col>16</xdr:col>
      <xdr:colOff>7620</xdr:colOff>
      <xdr:row>7</xdr:row>
      <xdr:rowOff>30480</xdr:rowOff>
    </xdr:to>
    <xdr:sp macro="" textlink="">
      <xdr:nvSpPr>
        <xdr:cNvPr id="7" name="テキスト ボックス 6">
          <a:extLst>
            <a:ext uri="{FF2B5EF4-FFF2-40B4-BE49-F238E27FC236}">
              <a16:creationId xmlns:a16="http://schemas.microsoft.com/office/drawing/2014/main" id="{FD56F1F3-44A4-4831-9E90-03AD76990BA0}"/>
            </a:ext>
          </a:extLst>
        </xdr:cNvPr>
        <xdr:cNvSpPr txBox="1"/>
      </xdr:nvSpPr>
      <xdr:spPr>
        <a:xfrm>
          <a:off x="8435340" y="1036320"/>
          <a:ext cx="304800" cy="198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600" b="1">
              <a:solidFill>
                <a:srgbClr val="FF0000"/>
              </a:solidFill>
              <a:latin typeface="Meiryo UI" panose="020B0604030504040204" pitchFamily="50" charset="-128"/>
              <a:ea typeface="Meiryo UI" panose="020B0604030504040204" pitchFamily="50" charset="-128"/>
            </a:rPr>
            <a:t>※</a:t>
          </a:r>
          <a:r>
            <a:rPr kumimoji="1" lang="ja-JP" altLang="en-US" sz="600" b="1">
              <a:solidFill>
                <a:srgbClr val="FF0000"/>
              </a:solidFill>
              <a:latin typeface="Meiryo UI" panose="020B0604030504040204" pitchFamily="50" charset="-128"/>
              <a:ea typeface="Meiryo UI" panose="020B0604030504040204" pitchFamily="50" charset="-128"/>
            </a:rPr>
            <a:t>必須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5</xdr:col>
          <xdr:colOff>0</xdr:colOff>
          <xdr:row>13</xdr:row>
          <xdr:rowOff>161925</xdr:rowOff>
        </xdr:to>
        <xdr:sp macro="" textlink="">
          <xdr:nvSpPr>
            <xdr:cNvPr id="9225" name="Group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2</xdr:col>
          <xdr:colOff>504825</xdr:colOff>
          <xdr:row>13</xdr:row>
          <xdr:rowOff>114300</xdr:rowOff>
        </xdr:to>
        <xdr:sp macro="" textlink="">
          <xdr:nvSpPr>
            <xdr:cNvPr id="9226" name="Option Button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未入国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12</xdr:row>
          <xdr:rowOff>28575</xdr:rowOff>
        </xdr:from>
        <xdr:to>
          <xdr:col>4</xdr:col>
          <xdr:colOff>476250</xdr:colOff>
          <xdr:row>13</xdr:row>
          <xdr:rowOff>114300</xdr:rowOff>
        </xdr:to>
        <xdr:sp macro="" textlink="">
          <xdr:nvSpPr>
            <xdr:cNvPr id="9227" name="Option Button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入国済み</a:t>
              </a:r>
            </a:p>
          </xdr:txBody>
        </xdr:sp>
        <xdr:clientData/>
      </xdr:twoCellAnchor>
    </mc:Choice>
    <mc:Fallback/>
  </mc:AlternateContent>
  <xdr:twoCellAnchor>
    <xdr:from>
      <xdr:col>1</xdr:col>
      <xdr:colOff>15240</xdr:colOff>
      <xdr:row>12</xdr:row>
      <xdr:rowOff>30480</xdr:rowOff>
    </xdr:from>
    <xdr:to>
      <xdr:col>4</xdr:col>
      <xdr:colOff>502920</xdr:colOff>
      <xdr:row>13</xdr:row>
      <xdr:rowOff>152400</xdr:rowOff>
    </xdr:to>
    <xdr:sp macro="" textlink="">
      <xdr:nvSpPr>
        <xdr:cNvPr id="2" name="正方形/長方形 1">
          <a:extLst>
            <a:ext uri="{FF2B5EF4-FFF2-40B4-BE49-F238E27FC236}">
              <a16:creationId xmlns:a16="http://schemas.microsoft.com/office/drawing/2014/main" id="{749D02BD-F3A5-E4F8-B9DE-C591E231C3BD}"/>
            </a:ext>
          </a:extLst>
        </xdr:cNvPr>
        <xdr:cNvSpPr/>
      </xdr:nvSpPr>
      <xdr:spPr>
        <a:xfrm>
          <a:off x="746760" y="2103120"/>
          <a:ext cx="1379220" cy="289560"/>
        </a:xfrm>
        <a:prstGeom prst="rect">
          <a:avLst/>
        </a:prstGeom>
        <a:solidFill>
          <a:sysClr val="window" lastClr="FFFFFF">
            <a:alpha val="10000"/>
          </a:sys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60</xdr:row>
      <xdr:rowOff>60960</xdr:rowOff>
    </xdr:from>
    <xdr:to>
      <xdr:col>13</xdr:col>
      <xdr:colOff>548640</xdr:colOff>
      <xdr:row>95</xdr:row>
      <xdr:rowOff>83820</xdr:rowOff>
    </xdr:to>
    <xdr:pic>
      <xdr:nvPicPr>
        <xdr:cNvPr id="2" name="図 1" descr="グラフィカル ユーザー インターフェイス, アプリケーション, テーブル, Excel&#10;&#10;自動的に生成された説明">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 y="12129135"/>
          <a:ext cx="8763000" cy="7023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xdr:colOff>
      <xdr:row>7</xdr:row>
      <xdr:rowOff>38101</xdr:rowOff>
    </xdr:from>
    <xdr:to>
      <xdr:col>13</xdr:col>
      <xdr:colOff>167640</xdr:colOff>
      <xdr:row>19</xdr:row>
      <xdr:rowOff>152400</xdr:rowOff>
    </xdr:to>
    <xdr:pic>
      <xdr:nvPicPr>
        <xdr:cNvPr id="3" name="図 2" descr="テーブル&#10;&#10;自動的に生成された説明">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34109"/>
        <a:stretch/>
      </xdr:blipFill>
      <xdr:spPr bwMode="auto">
        <a:xfrm>
          <a:off x="699135" y="1504951"/>
          <a:ext cx="8374380" cy="2514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236220</xdr:colOff>
      <xdr:row>8</xdr:row>
      <xdr:rowOff>45720</xdr:rowOff>
    </xdr:from>
    <xdr:to>
      <xdr:col>7</xdr:col>
      <xdr:colOff>15240</xdr:colOff>
      <xdr:row>9</xdr:row>
      <xdr:rowOff>175260</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4341495" y="1712595"/>
          <a:ext cx="464820" cy="32956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449580</xdr:colOff>
      <xdr:row>9</xdr:row>
      <xdr:rowOff>106680</xdr:rowOff>
    </xdr:from>
    <xdr:to>
      <xdr:col>5</xdr:col>
      <xdr:colOff>228600</xdr:colOff>
      <xdr:row>13</xdr:row>
      <xdr:rowOff>99060</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3183255" y="1973580"/>
          <a:ext cx="464820" cy="79248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251460</xdr:colOff>
      <xdr:row>9</xdr:row>
      <xdr:rowOff>15240</xdr:rowOff>
    </xdr:from>
    <xdr:to>
      <xdr:col>6</xdr:col>
      <xdr:colOff>236220</xdr:colOff>
      <xdr:row>11</xdr:row>
      <xdr:rowOff>7620</xdr:rowOff>
    </xdr:to>
    <xdr:cxnSp macro="">
      <xdr:nvCxnSpPr>
        <xdr:cNvPr id="6" name="直線矢印コネクタ 5">
          <a:extLst>
            <a:ext uri="{FF2B5EF4-FFF2-40B4-BE49-F238E27FC236}">
              <a16:creationId xmlns:a16="http://schemas.microsoft.com/office/drawing/2014/main" id="{00000000-0008-0000-0900-000006000000}"/>
            </a:ext>
          </a:extLst>
        </xdr:cNvPr>
        <xdr:cNvCxnSpPr>
          <a:stCxn id="4" idx="1"/>
        </xdr:cNvCxnSpPr>
      </xdr:nvCxnSpPr>
      <xdr:spPr>
        <a:xfrm flipH="1">
          <a:off x="3670935" y="1882140"/>
          <a:ext cx="670560" cy="39243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xdr:colOff>
      <xdr:row>22</xdr:row>
      <xdr:rowOff>53340</xdr:rowOff>
    </xdr:from>
    <xdr:to>
      <xdr:col>14</xdr:col>
      <xdr:colOff>68580</xdr:colOff>
      <xdr:row>58</xdr:row>
      <xdr:rowOff>7620</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695597" y="4611733"/>
          <a:ext cx="8897983" cy="7302137"/>
          <a:chOff x="624840" y="4533900"/>
          <a:chExt cx="7978140" cy="6812280"/>
        </a:xfrm>
      </xdr:grpSpPr>
      <xdr:pic>
        <xdr:nvPicPr>
          <xdr:cNvPr id="8" name="図 7" descr="グラフィカル ユーザー インターフェイス, アプリケーション, テーブル, Excel&#10;&#10;自動的に生成された説明">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840" y="4533900"/>
            <a:ext cx="7978140" cy="681228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9" name="直線矢印コネクタ 8">
            <a:extLst>
              <a:ext uri="{FF2B5EF4-FFF2-40B4-BE49-F238E27FC236}">
                <a16:creationId xmlns:a16="http://schemas.microsoft.com/office/drawing/2014/main" id="{00000000-0008-0000-0900-000009000000}"/>
              </a:ext>
            </a:extLst>
          </xdr:cNvPr>
          <xdr:cNvCxnSpPr/>
        </xdr:nvCxnSpPr>
        <xdr:spPr>
          <a:xfrm>
            <a:off x="4754880" y="10553700"/>
            <a:ext cx="7620" cy="320040"/>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吹き出し: 角を丸めた四角形 9">
            <a:extLst>
              <a:ext uri="{FF2B5EF4-FFF2-40B4-BE49-F238E27FC236}">
                <a16:creationId xmlns:a16="http://schemas.microsoft.com/office/drawing/2014/main" id="{00000000-0008-0000-0900-00000A000000}"/>
              </a:ext>
            </a:extLst>
          </xdr:cNvPr>
          <xdr:cNvSpPr/>
        </xdr:nvSpPr>
        <xdr:spPr>
          <a:xfrm>
            <a:off x="5212080" y="8938260"/>
            <a:ext cx="2827020" cy="1424940"/>
          </a:xfrm>
          <a:prstGeom prst="wedgeRoundRectCallout">
            <a:avLst>
              <a:gd name="adj1" fmla="val -62915"/>
              <a:gd name="adj2" fmla="val 73423"/>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青いラインの上にマウスを合わせ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↕マークに変わったら</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ドラッグして印刷範囲を広げます。</a:t>
            </a:r>
          </a:p>
        </xdr:txBody>
      </xdr:sp>
    </xdr:grpSp>
    <xdr:clientData/>
  </xdr:twoCellAnchor>
  <xdr:twoCellAnchor>
    <xdr:from>
      <xdr:col>7</xdr:col>
      <xdr:colOff>373380</xdr:colOff>
      <xdr:row>73</xdr:row>
      <xdr:rowOff>129540</xdr:rowOff>
    </xdr:from>
    <xdr:to>
      <xdr:col>13</xdr:col>
      <xdr:colOff>304800</xdr:colOff>
      <xdr:row>83</xdr:row>
      <xdr:rowOff>99060</xdr:rowOff>
    </xdr:to>
    <xdr:sp macro="" textlink="">
      <xdr:nvSpPr>
        <xdr:cNvPr id="11" name="吹き出し: 角を丸めた四角形 10">
          <a:extLst>
            <a:ext uri="{FF2B5EF4-FFF2-40B4-BE49-F238E27FC236}">
              <a16:creationId xmlns:a16="http://schemas.microsoft.com/office/drawing/2014/main" id="{00000000-0008-0000-0900-00000B000000}"/>
            </a:ext>
          </a:extLst>
        </xdr:cNvPr>
        <xdr:cNvSpPr/>
      </xdr:nvSpPr>
      <xdr:spPr>
        <a:xfrm>
          <a:off x="5164455" y="14798040"/>
          <a:ext cx="4046220" cy="1969770"/>
        </a:xfrm>
        <a:prstGeom prst="wedgeRoundRectCallout">
          <a:avLst>
            <a:gd name="adj1" fmla="val -53270"/>
            <a:gd name="adj2" fmla="val 68138"/>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青い点線のラインが自動的に表示され</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ページ目</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ページ目</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と印刷範囲が広がったことが確認できます。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青い点線をドラッグすると、改ページ位置を調整できます。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510540</xdr:colOff>
      <xdr:row>98</xdr:row>
      <xdr:rowOff>76200</xdr:rowOff>
    </xdr:from>
    <xdr:to>
      <xdr:col>13</xdr:col>
      <xdr:colOff>573870</xdr:colOff>
      <xdr:row>135</xdr:row>
      <xdr:rowOff>129540</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510540" y="20146736"/>
          <a:ext cx="8907973" cy="7605304"/>
          <a:chOff x="510540" y="20558760"/>
          <a:chExt cx="7988130" cy="7101840"/>
        </a:xfrm>
      </xdr:grpSpPr>
      <xdr:pic>
        <xdr:nvPicPr>
          <xdr:cNvPr id="13" name="図 12" descr="グラフィカル ユーザー インターフェイス&#10;&#10;中程度の精度で自動的に生成された説明">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4360" y="22075140"/>
            <a:ext cx="7904310" cy="55854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図 13" descr="グラフィカル ユーザー インターフェイス, アプリケーション, テーブル, Excel&#10;&#10;自動的に生成された説明">
            <a:extLst>
              <a:ext uri="{FF2B5EF4-FFF2-40B4-BE49-F238E27FC236}">
                <a16:creationId xmlns:a16="http://schemas.microsoft.com/office/drawing/2014/main" id="{00000000-0008-0000-0900-00000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2689"/>
          <a:stretch/>
        </xdr:blipFill>
        <xdr:spPr bwMode="auto">
          <a:xfrm>
            <a:off x="624840" y="20558760"/>
            <a:ext cx="7848600" cy="11582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685800" y="20878800"/>
            <a:ext cx="609600" cy="32004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00000000-0008-0000-0900-000010000000}"/>
              </a:ext>
            </a:extLst>
          </xdr:cNvPr>
          <xdr:cNvSpPr/>
        </xdr:nvSpPr>
        <xdr:spPr>
          <a:xfrm>
            <a:off x="510540" y="25542240"/>
            <a:ext cx="1158240" cy="41148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 name="直線矢印コネクタ 16">
            <a:extLst>
              <a:ext uri="{FF2B5EF4-FFF2-40B4-BE49-F238E27FC236}">
                <a16:creationId xmlns:a16="http://schemas.microsoft.com/office/drawing/2014/main" id="{00000000-0008-0000-0900-000011000000}"/>
              </a:ext>
            </a:extLst>
          </xdr:cNvPr>
          <xdr:cNvCxnSpPr>
            <a:stCxn id="15" idx="2"/>
            <a:endCxn id="16" idx="0"/>
          </xdr:cNvCxnSpPr>
        </xdr:nvCxnSpPr>
        <xdr:spPr>
          <a:xfrm>
            <a:off x="990600" y="21198840"/>
            <a:ext cx="99060" cy="43434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B840-C2B8-4B70-8CA8-18EFE4E738A9}">
  <sheetPr codeName="Sheet1">
    <pageSetUpPr fitToPage="1"/>
  </sheetPr>
  <dimension ref="A1:AH423"/>
  <sheetViews>
    <sheetView showGridLines="0" tabSelected="1" zoomScaleNormal="100" workbookViewId="0"/>
  </sheetViews>
  <sheetFormatPr defaultColWidth="9" defaultRowHeight="13.5" x14ac:dyDescent="0.15"/>
  <cols>
    <col min="1" max="1" width="10.625" style="1" customWidth="1"/>
    <col min="2" max="2" width="2.625" style="1" customWidth="1"/>
    <col min="3" max="3" width="7.625" style="1" customWidth="1"/>
    <col min="4" max="4" width="5.25" style="1" customWidth="1"/>
    <col min="5" max="5" width="7.625" style="1" customWidth="1"/>
    <col min="6" max="7" width="9.25" style="1" customWidth="1"/>
    <col min="8" max="8" width="25.875" style="1" customWidth="1"/>
    <col min="9" max="9" width="2.375" style="1" customWidth="1"/>
    <col min="10" max="10" width="8.5" style="1" customWidth="1"/>
    <col min="11" max="11" width="2.375" style="1" customWidth="1"/>
    <col min="12" max="12" width="3.125" style="1" customWidth="1"/>
    <col min="13" max="13" width="5.5" style="1" customWidth="1"/>
    <col min="14" max="14" width="10.5" style="1" customWidth="1"/>
    <col min="15" max="17" width="9.75" style="1" customWidth="1"/>
    <col min="18" max="18" width="9.75" style="1" hidden="1" customWidth="1"/>
    <col min="19" max="19" width="12.5" style="1" customWidth="1"/>
    <col min="20" max="20" width="12.125" style="1" customWidth="1"/>
    <col min="21" max="22" width="4.875" style="1" customWidth="1"/>
    <col min="23" max="23" width="9.25" style="1" customWidth="1"/>
    <col min="24" max="24" width="6.75" style="54" hidden="1" customWidth="1"/>
    <col min="25" max="25" width="6.75" style="56" hidden="1" customWidth="1"/>
    <col min="26" max="26" width="6.75" style="54" hidden="1" customWidth="1"/>
    <col min="27" max="27" width="11.625" style="54" hidden="1" customWidth="1"/>
    <col min="28" max="28" width="6.375" style="54" hidden="1" customWidth="1"/>
    <col min="29" max="29" width="11.875" style="54" hidden="1" customWidth="1"/>
    <col min="30" max="30" width="7" style="54" hidden="1" customWidth="1"/>
    <col min="31" max="31" width="12" style="54" hidden="1" customWidth="1"/>
    <col min="32" max="32" width="10.625" style="54" hidden="1" customWidth="1"/>
    <col min="33" max="35" width="9" style="1" customWidth="1"/>
    <col min="36" max="16384" width="9" style="1"/>
  </cols>
  <sheetData>
    <row r="1" spans="1:34" ht="12" customHeight="1" thickBot="1" x14ac:dyDescent="0.3">
      <c r="A1" s="23" t="s">
        <v>0</v>
      </c>
      <c r="B1" s="2"/>
      <c r="C1" s="2"/>
      <c r="D1" s="2"/>
      <c r="E1" s="2"/>
      <c r="F1" s="2"/>
      <c r="G1" s="2"/>
      <c r="H1" s="2"/>
      <c r="I1" s="2"/>
      <c r="J1" s="2"/>
      <c r="K1" s="2"/>
      <c r="L1" s="2"/>
      <c r="M1" s="2"/>
      <c r="N1" s="2"/>
      <c r="O1" s="2"/>
      <c r="P1" s="2"/>
      <c r="Q1" s="2"/>
      <c r="R1" s="2"/>
      <c r="S1" s="2"/>
      <c r="T1" s="2"/>
      <c r="U1" s="2"/>
      <c r="V1" s="2"/>
      <c r="W1" s="2"/>
      <c r="X1" s="51" t="s">
        <v>183</v>
      </c>
      <c r="Y1" s="57" t="s">
        <v>184</v>
      </c>
      <c r="Z1" s="51"/>
      <c r="AA1" s="51"/>
      <c r="AB1" s="51"/>
      <c r="AC1" s="58"/>
      <c r="AD1" s="51"/>
      <c r="AE1" s="59"/>
      <c r="AF1" s="51"/>
      <c r="AG1" s="2"/>
      <c r="AH1" s="2"/>
    </row>
    <row r="2" spans="1:34" ht="15.95" customHeight="1" x14ac:dyDescent="0.25">
      <c r="A2" s="4" t="s">
        <v>1</v>
      </c>
      <c r="B2" s="4"/>
      <c r="C2" s="4"/>
      <c r="D2" s="4"/>
      <c r="E2" s="4"/>
      <c r="F2" s="4"/>
      <c r="G2" s="4"/>
      <c r="H2" s="135" t="s">
        <v>63</v>
      </c>
      <c r="I2" s="136"/>
      <c r="J2" s="136"/>
      <c r="K2" s="136"/>
      <c r="L2" s="136"/>
      <c r="M2" s="136"/>
      <c r="N2" s="136"/>
      <c r="O2" s="136"/>
      <c r="P2" s="136"/>
      <c r="Q2" s="136"/>
      <c r="R2" s="136"/>
      <c r="S2" s="137"/>
      <c r="T2" s="2"/>
      <c r="U2" s="5" t="s">
        <v>2</v>
      </c>
      <c r="V2" s="5"/>
      <c r="W2" s="5"/>
      <c r="X2" s="52"/>
      <c r="Y2" s="55"/>
      <c r="Z2" s="52"/>
      <c r="AA2" s="52" t="s">
        <v>3</v>
      </c>
      <c r="AB2" s="52" t="s">
        <v>4</v>
      </c>
      <c r="AC2" s="53">
        <v>25</v>
      </c>
      <c r="AD2" s="53" t="s">
        <v>5</v>
      </c>
      <c r="AE2" s="53">
        <v>1</v>
      </c>
      <c r="AF2" s="52" t="s">
        <v>172</v>
      </c>
      <c r="AG2" s="2"/>
      <c r="AH2" s="2"/>
    </row>
    <row r="3" spans="1:34" ht="12" customHeight="1" thickBot="1" x14ac:dyDescent="0.3">
      <c r="A3" s="144" t="s">
        <v>187</v>
      </c>
      <c r="B3" s="144"/>
      <c r="C3" s="144"/>
      <c r="D3" s="144"/>
      <c r="E3" s="144"/>
      <c r="F3" s="144"/>
      <c r="G3" s="144"/>
      <c r="H3" s="138"/>
      <c r="I3" s="139"/>
      <c r="J3" s="139"/>
      <c r="K3" s="139"/>
      <c r="L3" s="139"/>
      <c r="M3" s="139"/>
      <c r="N3" s="139"/>
      <c r="O3" s="139"/>
      <c r="P3" s="139"/>
      <c r="Q3" s="139"/>
      <c r="R3" s="139"/>
      <c r="S3" s="140"/>
      <c r="T3" s="2"/>
      <c r="U3" s="2"/>
      <c r="V3" s="2"/>
      <c r="W3" s="2"/>
      <c r="X3" s="52"/>
      <c r="Y3" s="55"/>
      <c r="Z3" s="52"/>
      <c r="AA3" s="52" t="s">
        <v>7</v>
      </c>
      <c r="AB3" s="60" t="s">
        <v>8</v>
      </c>
      <c r="AC3" s="53">
        <v>23</v>
      </c>
      <c r="AD3" s="53" t="s">
        <v>9</v>
      </c>
      <c r="AE3" s="53">
        <v>2</v>
      </c>
      <c r="AF3" s="60" t="s">
        <v>173</v>
      </c>
      <c r="AG3" s="2"/>
      <c r="AH3" s="2"/>
    </row>
    <row r="4" spans="1:34" ht="13.15" customHeight="1" thickBot="1" x14ac:dyDescent="0.3">
      <c r="A4" s="144"/>
      <c r="B4" s="144"/>
      <c r="C4" s="144"/>
      <c r="D4" s="144"/>
      <c r="E4" s="144"/>
      <c r="F4" s="144"/>
      <c r="G4" s="144"/>
      <c r="H4" s="141"/>
      <c r="I4" s="142"/>
      <c r="J4" s="142"/>
      <c r="K4" s="142"/>
      <c r="L4" s="142"/>
      <c r="M4" s="142"/>
      <c r="N4" s="142"/>
      <c r="O4" s="142"/>
      <c r="P4" s="142"/>
      <c r="Q4" s="142"/>
      <c r="R4" s="142"/>
      <c r="S4" s="143"/>
      <c r="T4" s="2"/>
      <c r="U4" s="145" t="str">
        <f>IF(SUM(Y5:Y7)=0,"送信可能","エラー" &amp; CHAR(10) &amp; "未入力あり")</f>
        <v>エラー
未入力あり</v>
      </c>
      <c r="V4" s="146"/>
      <c r="W4" s="147"/>
      <c r="X4" s="52"/>
      <c r="Y4" s="55"/>
      <c r="Z4" s="52"/>
      <c r="AA4" s="52" t="s">
        <v>11</v>
      </c>
      <c r="AB4" s="60" t="s">
        <v>12</v>
      </c>
      <c r="AC4" s="53">
        <v>21</v>
      </c>
      <c r="AD4" s="53" t="s">
        <v>13</v>
      </c>
      <c r="AE4" s="53">
        <v>3</v>
      </c>
      <c r="AF4" s="60" t="s">
        <v>174</v>
      </c>
      <c r="AG4" s="2"/>
      <c r="AH4" s="2"/>
    </row>
    <row r="5" spans="1:34" ht="13.15" customHeight="1" thickBot="1" x14ac:dyDescent="0.3">
      <c r="A5" s="144"/>
      <c r="B5" s="144"/>
      <c r="C5" s="144"/>
      <c r="D5" s="144"/>
      <c r="E5" s="144"/>
      <c r="F5" s="144"/>
      <c r="G5" s="144"/>
      <c r="H5" s="4"/>
      <c r="I5" s="4"/>
      <c r="J5" s="4"/>
      <c r="K5" s="4"/>
      <c r="L5" s="4"/>
      <c r="M5" s="4"/>
      <c r="N5" s="4"/>
      <c r="O5" s="4"/>
      <c r="P5" s="4"/>
      <c r="Q5" s="4"/>
      <c r="R5" s="4"/>
      <c r="S5" s="4"/>
      <c r="T5" s="2"/>
      <c r="U5" s="148"/>
      <c r="V5" s="149"/>
      <c r="W5" s="150"/>
      <c r="X5" s="52"/>
      <c r="Y5" s="55">
        <f>IF(入国状況=1,IF(COUNTA(B11,B15,Q7,U7,P9,P12)=6,0,1),IF(COUNTA(B11,Q7,U7,P9,P12)=5,0,1))</f>
        <v>1</v>
      </c>
      <c r="Z5" s="52"/>
      <c r="AA5" s="52" t="s">
        <v>15</v>
      </c>
      <c r="AB5" s="60" t="s">
        <v>16</v>
      </c>
      <c r="AC5" s="53">
        <v>19</v>
      </c>
      <c r="AD5" s="53" t="s">
        <v>17</v>
      </c>
      <c r="AE5" s="53">
        <v>4</v>
      </c>
      <c r="AF5" s="60" t="s">
        <v>175</v>
      </c>
      <c r="AG5" s="2"/>
      <c r="AH5" s="2"/>
    </row>
    <row r="6" spans="1:34" ht="12" customHeight="1" thickBot="1" x14ac:dyDescent="0.3">
      <c r="A6" s="151" t="s">
        <v>188</v>
      </c>
      <c r="B6" s="152"/>
      <c r="C6" s="152"/>
      <c r="D6" s="152"/>
      <c r="E6" s="153"/>
      <c r="F6" s="6"/>
      <c r="G6" s="6"/>
      <c r="H6" s="6"/>
      <c r="I6" s="7"/>
      <c r="J6" s="7"/>
      <c r="K6" s="7"/>
      <c r="L6" s="7"/>
      <c r="M6" s="7"/>
      <c r="N6" s="2"/>
      <c r="O6" s="2"/>
      <c r="P6" s="2"/>
      <c r="Q6" s="2"/>
      <c r="R6" s="2"/>
      <c r="T6" s="200" t="str">
        <f>IF(未入力件数&lt;&gt;0,"必須が未入力です","")</f>
        <v>必須が未入力です</v>
      </c>
      <c r="U6" s="200"/>
      <c r="V6" s="200"/>
      <c r="W6" s="200"/>
      <c r="X6" s="52"/>
      <c r="Y6" s="55">
        <f>SUM(Y24:Y423)</f>
        <v>0</v>
      </c>
      <c r="Z6" s="52"/>
      <c r="AA6" s="52" t="s">
        <v>25</v>
      </c>
      <c r="AB6" s="60" t="s">
        <v>26</v>
      </c>
      <c r="AC6" s="53">
        <v>17</v>
      </c>
      <c r="AD6" s="53" t="s">
        <v>27</v>
      </c>
      <c r="AE6" s="53">
        <v>5</v>
      </c>
      <c r="AF6" s="60"/>
      <c r="AG6" s="2"/>
      <c r="AH6" s="2"/>
    </row>
    <row r="7" spans="1:34" ht="12" customHeight="1" x14ac:dyDescent="0.25">
      <c r="A7" s="154" t="s">
        <v>186</v>
      </c>
      <c r="B7" s="154"/>
      <c r="C7" s="154"/>
      <c r="D7" s="154"/>
      <c r="E7" s="154"/>
      <c r="F7" s="154"/>
      <c r="G7" s="154"/>
      <c r="H7" s="154"/>
      <c r="I7" s="8"/>
      <c r="J7" s="122" t="s">
        <v>19</v>
      </c>
      <c r="K7" s="122"/>
      <c r="L7" s="122"/>
      <c r="M7" s="9"/>
      <c r="N7" s="155" t="s">
        <v>20</v>
      </c>
      <c r="O7" s="159" t="s">
        <v>21</v>
      </c>
      <c r="P7" s="78" t="s">
        <v>22</v>
      </c>
      <c r="Q7" s="207"/>
      <c r="R7" s="207"/>
      <c r="S7" s="207"/>
      <c r="T7" s="82" t="s">
        <v>23</v>
      </c>
      <c r="U7" s="208"/>
      <c r="V7" s="208"/>
      <c r="W7" s="209"/>
      <c r="X7" s="52"/>
      <c r="Y7" s="21">
        <f>IF(COUNTA(B24:B423)=0,1,0)</f>
        <v>1</v>
      </c>
      <c r="Z7" s="21"/>
      <c r="AA7" s="52" t="s">
        <v>31</v>
      </c>
      <c r="AB7" s="60" t="s">
        <v>32</v>
      </c>
      <c r="AC7" s="53">
        <v>15</v>
      </c>
      <c r="AD7" s="53"/>
      <c r="AE7" s="53"/>
      <c r="AF7" s="52"/>
      <c r="AG7" s="2"/>
      <c r="AH7" s="2"/>
    </row>
    <row r="8" spans="1:34" ht="12" customHeight="1" x14ac:dyDescent="0.25">
      <c r="A8" s="154" t="s">
        <v>28</v>
      </c>
      <c r="B8" s="154"/>
      <c r="C8" s="154"/>
      <c r="D8" s="154"/>
      <c r="E8" s="154"/>
      <c r="F8" s="154"/>
      <c r="G8" s="154"/>
      <c r="H8" s="154"/>
      <c r="I8" s="2"/>
      <c r="J8" s="122"/>
      <c r="K8" s="122"/>
      <c r="L8" s="122"/>
      <c r="M8" s="2"/>
      <c r="N8" s="156"/>
      <c r="O8" s="160"/>
      <c r="P8" s="79" t="s">
        <v>29</v>
      </c>
      <c r="Q8" s="210"/>
      <c r="R8" s="210"/>
      <c r="S8" s="210"/>
      <c r="T8" s="83" t="s">
        <v>30</v>
      </c>
      <c r="U8" s="211"/>
      <c r="V8" s="211"/>
      <c r="W8" s="212"/>
      <c r="X8" s="52"/>
      <c r="Y8" s="21"/>
      <c r="Z8" s="21"/>
      <c r="AA8" s="52"/>
      <c r="AB8" s="60" t="s">
        <v>33</v>
      </c>
      <c r="AC8" s="53">
        <v>13</v>
      </c>
      <c r="AD8" s="53"/>
      <c r="AE8" s="53"/>
      <c r="AF8" s="52"/>
      <c r="AG8" s="2"/>
      <c r="AH8" s="2"/>
    </row>
    <row r="9" spans="1:34" ht="22.9" customHeight="1" x14ac:dyDescent="0.25">
      <c r="A9" s="154" t="s">
        <v>191</v>
      </c>
      <c r="B9" s="154"/>
      <c r="C9" s="154"/>
      <c r="D9" s="154"/>
      <c r="E9" s="154"/>
      <c r="F9" s="154"/>
      <c r="G9" s="154"/>
      <c r="H9" s="154"/>
      <c r="I9" s="2"/>
      <c r="J9" s="162"/>
      <c r="K9" s="162"/>
      <c r="L9" s="162"/>
      <c r="M9" s="2"/>
      <c r="N9" s="156"/>
      <c r="O9" s="160"/>
      <c r="P9" s="163"/>
      <c r="Q9" s="164"/>
      <c r="R9" s="164"/>
      <c r="S9" s="164"/>
      <c r="T9" s="164"/>
      <c r="U9" s="164"/>
      <c r="V9" s="164"/>
      <c r="W9" s="165"/>
      <c r="X9" s="52"/>
      <c r="Y9" s="21"/>
      <c r="Z9" s="21"/>
      <c r="AA9" s="52"/>
      <c r="AB9" s="60" t="s">
        <v>34</v>
      </c>
      <c r="AC9" s="53">
        <v>11</v>
      </c>
      <c r="AD9" s="53"/>
      <c r="AE9" s="53"/>
      <c r="AF9" s="52"/>
      <c r="AG9" s="2"/>
      <c r="AH9" s="2"/>
    </row>
    <row r="10" spans="1:34" ht="22.9" customHeight="1" thickBot="1" x14ac:dyDescent="0.3">
      <c r="A10" s="154" t="s">
        <v>192</v>
      </c>
      <c r="B10" s="154"/>
      <c r="C10" s="154"/>
      <c r="D10" s="154"/>
      <c r="E10" s="169"/>
      <c r="F10" s="169"/>
      <c r="G10" s="169"/>
      <c r="H10" s="169"/>
      <c r="I10" s="2"/>
      <c r="J10" s="162"/>
      <c r="K10" s="162"/>
      <c r="L10" s="162"/>
      <c r="M10" s="2"/>
      <c r="N10" s="156"/>
      <c r="O10" s="161"/>
      <c r="P10" s="166"/>
      <c r="Q10" s="167"/>
      <c r="R10" s="167"/>
      <c r="S10" s="167"/>
      <c r="T10" s="167"/>
      <c r="U10" s="167"/>
      <c r="V10" s="167"/>
      <c r="W10" s="168"/>
      <c r="X10" s="52"/>
      <c r="Y10" s="21"/>
      <c r="Z10" s="21"/>
      <c r="AA10" s="52"/>
      <c r="AB10" s="60" t="s">
        <v>38</v>
      </c>
      <c r="AC10" s="53">
        <v>9</v>
      </c>
      <c r="AD10" s="53"/>
      <c r="AE10" s="53"/>
      <c r="AF10" s="52"/>
      <c r="AG10" s="2"/>
      <c r="AH10" s="2"/>
    </row>
    <row r="11" spans="1:34" ht="13.5" customHeight="1" x14ac:dyDescent="0.25">
      <c r="A11" s="104" t="s">
        <v>55</v>
      </c>
      <c r="B11" s="187"/>
      <c r="C11" s="188"/>
      <c r="D11" s="188"/>
      <c r="E11" s="189"/>
      <c r="F11" s="8"/>
      <c r="G11" s="106" t="s">
        <v>24</v>
      </c>
      <c r="H11" s="108"/>
      <c r="I11" s="2"/>
      <c r="J11" s="162"/>
      <c r="K11" s="162"/>
      <c r="L11" s="162"/>
      <c r="M11" s="2"/>
      <c r="N11" s="156"/>
      <c r="O11" s="174" t="s">
        <v>35</v>
      </c>
      <c r="P11" s="34" t="s">
        <v>36</v>
      </c>
      <c r="Q11" s="4"/>
      <c r="R11" s="4"/>
      <c r="S11" s="4"/>
      <c r="T11" s="4"/>
      <c r="U11" s="4"/>
      <c r="V11" s="4"/>
      <c r="W11" s="35"/>
      <c r="X11" s="52"/>
      <c r="Y11" s="21"/>
      <c r="Z11" s="21"/>
      <c r="AA11" s="52"/>
      <c r="AB11" s="60" t="s">
        <v>58</v>
      </c>
      <c r="AC11" s="53">
        <v>7</v>
      </c>
      <c r="AD11" s="53"/>
      <c r="AE11" s="53"/>
      <c r="AF11" s="52"/>
      <c r="AG11" s="2"/>
      <c r="AH11" s="2"/>
    </row>
    <row r="12" spans="1:34" ht="13.5" customHeight="1" thickBot="1" x14ac:dyDescent="0.3">
      <c r="A12" s="105"/>
      <c r="B12" s="190"/>
      <c r="C12" s="191"/>
      <c r="D12" s="191"/>
      <c r="E12" s="192"/>
      <c r="F12" s="8"/>
      <c r="G12" s="107"/>
      <c r="H12" s="109"/>
      <c r="I12" s="2"/>
      <c r="J12" s="162"/>
      <c r="K12" s="162"/>
      <c r="L12" s="162"/>
      <c r="M12" s="2"/>
      <c r="N12" s="156"/>
      <c r="O12" s="175"/>
      <c r="P12" s="178"/>
      <c r="Q12" s="179"/>
      <c r="R12" s="179"/>
      <c r="S12" s="179"/>
      <c r="T12" s="179"/>
      <c r="U12" s="179"/>
      <c r="V12" s="179"/>
      <c r="W12" s="180"/>
      <c r="X12" s="52"/>
      <c r="Y12" s="21"/>
      <c r="Z12" s="21"/>
      <c r="AA12" s="52"/>
      <c r="AB12" s="60" t="s">
        <v>14</v>
      </c>
      <c r="AC12" s="53">
        <v>5</v>
      </c>
      <c r="AD12" s="53"/>
      <c r="AE12" s="53"/>
      <c r="AF12" s="52"/>
      <c r="AG12" s="2"/>
      <c r="AH12" s="2"/>
    </row>
    <row r="13" spans="1:34" ht="13.5" customHeight="1" x14ac:dyDescent="0.25">
      <c r="A13" s="104" t="s">
        <v>56</v>
      </c>
      <c r="B13" s="201"/>
      <c r="C13" s="202"/>
      <c r="D13" s="202"/>
      <c r="E13" s="203"/>
      <c r="F13" s="19"/>
      <c r="G13" s="106" t="s">
        <v>37</v>
      </c>
      <c r="H13" s="108"/>
      <c r="I13" s="2"/>
      <c r="J13" s="162"/>
      <c r="K13" s="162"/>
      <c r="L13" s="162"/>
      <c r="M13" s="2"/>
      <c r="N13" s="157"/>
      <c r="O13" s="176"/>
      <c r="P13" s="181"/>
      <c r="Q13" s="182"/>
      <c r="R13" s="182"/>
      <c r="S13" s="182"/>
      <c r="T13" s="182"/>
      <c r="U13" s="182"/>
      <c r="V13" s="182"/>
      <c r="W13" s="183"/>
      <c r="X13" s="52"/>
      <c r="Y13" s="21"/>
      <c r="Z13" s="21"/>
      <c r="AA13" s="52"/>
      <c r="AB13" s="60" t="s">
        <v>10</v>
      </c>
      <c r="AC13" s="53">
        <v>3</v>
      </c>
      <c r="AD13" s="52"/>
      <c r="AE13" s="52"/>
      <c r="AF13" s="52"/>
      <c r="AG13" s="2"/>
      <c r="AH13" s="2"/>
    </row>
    <row r="14" spans="1:34" ht="13.5" customHeight="1" thickBot="1" x14ac:dyDescent="0.3">
      <c r="A14" s="105"/>
      <c r="B14" s="204"/>
      <c r="C14" s="205"/>
      <c r="D14" s="205"/>
      <c r="E14" s="206"/>
      <c r="F14" s="19"/>
      <c r="G14" s="107"/>
      <c r="H14" s="109"/>
      <c r="I14" s="2"/>
      <c r="J14" s="2"/>
      <c r="K14" s="2"/>
      <c r="L14" s="2"/>
      <c r="M14" s="2"/>
      <c r="N14" s="158"/>
      <c r="O14" s="177"/>
      <c r="P14" s="11" t="s">
        <v>29</v>
      </c>
      <c r="Q14" s="184"/>
      <c r="R14" s="184"/>
      <c r="S14" s="184"/>
      <c r="T14" s="184"/>
      <c r="U14" s="184"/>
      <c r="V14" s="184"/>
      <c r="W14" s="185"/>
      <c r="X14" s="52"/>
      <c r="Y14" s="55"/>
      <c r="Z14" s="52"/>
      <c r="AA14" s="60"/>
      <c r="AB14" s="53"/>
      <c r="AC14" s="53"/>
      <c r="AD14" s="52"/>
      <c r="AE14" s="52"/>
      <c r="AF14" s="52"/>
      <c r="AG14" s="2"/>
      <c r="AH14" s="2"/>
    </row>
    <row r="15" spans="1:34" ht="13.5" customHeight="1" x14ac:dyDescent="0.25">
      <c r="A15" s="104" t="s">
        <v>185</v>
      </c>
      <c r="B15" s="193"/>
      <c r="C15" s="194"/>
      <c r="D15" s="194"/>
      <c r="E15" s="195"/>
      <c r="F15" s="47" t="b">
        <v>0</v>
      </c>
      <c r="G15" s="38"/>
      <c r="H15" s="17"/>
      <c r="I15" s="2"/>
      <c r="J15" s="2"/>
      <c r="K15" s="2"/>
      <c r="L15" s="2"/>
      <c r="M15" s="2"/>
      <c r="N15" s="39"/>
      <c r="O15" s="12"/>
      <c r="P15" s="40"/>
      <c r="Q15" s="22"/>
      <c r="R15" s="22"/>
      <c r="S15" s="22"/>
      <c r="T15" s="22"/>
      <c r="U15" s="22"/>
      <c r="V15" s="22"/>
      <c r="W15" s="22"/>
      <c r="X15" s="52"/>
      <c r="Y15" s="55"/>
      <c r="Z15" s="52"/>
      <c r="AA15" s="60"/>
      <c r="AB15" s="53"/>
      <c r="AC15" s="53"/>
      <c r="AD15" s="52"/>
      <c r="AE15" s="52"/>
      <c r="AF15" s="52"/>
      <c r="AG15" s="2"/>
      <c r="AH15" s="2"/>
    </row>
    <row r="16" spans="1:34" ht="13.5" customHeight="1" thickBot="1" x14ac:dyDescent="0.3">
      <c r="A16" s="105"/>
      <c r="B16" s="196"/>
      <c r="C16" s="197"/>
      <c r="D16" s="197"/>
      <c r="E16" s="198"/>
      <c r="F16" s="76">
        <v>1</v>
      </c>
      <c r="G16" s="38"/>
      <c r="H16" s="17"/>
      <c r="I16" s="2"/>
      <c r="J16" s="2"/>
      <c r="K16" s="2"/>
      <c r="L16" s="2"/>
      <c r="M16" s="2"/>
      <c r="N16" s="39"/>
      <c r="O16" s="12"/>
      <c r="P16" s="40"/>
      <c r="Q16" s="22"/>
      <c r="R16" s="22"/>
      <c r="S16" s="22"/>
      <c r="T16" s="22"/>
      <c r="U16" s="22"/>
      <c r="V16" s="22"/>
      <c r="W16" s="22"/>
      <c r="X16" s="52"/>
      <c r="Y16" s="55"/>
      <c r="Z16" s="52"/>
      <c r="AA16" s="60"/>
      <c r="AB16" s="53"/>
      <c r="AC16" s="53"/>
      <c r="AD16" s="52"/>
      <c r="AE16" s="52"/>
      <c r="AF16" s="52"/>
      <c r="AG16" s="2"/>
      <c r="AH16" s="2"/>
    </row>
    <row r="17" spans="1:34" ht="10.15" customHeight="1" x14ac:dyDescent="0.25">
      <c r="A17" s="186" t="str">
        <f>IF(F16=1,"日本に入国を確認を確認した後「出国日(保険開始希望日）通知書」に保険開始希望日を入力し、FAXにて送信する必要があります。","")</f>
        <v>日本に入国を確認を確認した後「出国日(保険開始希望日）通知書」に保険開始希望日を入力し、FAXにて送信する必要があります。</v>
      </c>
      <c r="B17" s="186"/>
      <c r="C17" s="186"/>
      <c r="D17" s="186"/>
      <c r="E17" s="186"/>
      <c r="F17" s="186"/>
      <c r="G17" s="186"/>
      <c r="H17" s="186"/>
      <c r="I17" s="186"/>
      <c r="J17" s="186"/>
      <c r="K17" s="186"/>
      <c r="L17" s="186"/>
      <c r="M17" s="186"/>
      <c r="N17" s="186"/>
      <c r="O17" s="18"/>
      <c r="P17" s="22"/>
      <c r="Q17" s="22"/>
      <c r="R17" s="22"/>
      <c r="S17" s="22"/>
      <c r="T17" s="22"/>
      <c r="U17" s="23"/>
      <c r="V17" s="2"/>
      <c r="W17" s="2"/>
      <c r="X17" s="52"/>
      <c r="Y17" s="55"/>
      <c r="Z17" s="52"/>
      <c r="AA17" s="52"/>
      <c r="AB17" s="52"/>
      <c r="AC17" s="53"/>
      <c r="AD17" s="52"/>
      <c r="AE17" s="52"/>
      <c r="AF17" s="52"/>
      <c r="AG17" s="2"/>
    </row>
    <row r="18" spans="1:34" ht="10.15" customHeight="1" thickBot="1" x14ac:dyDescent="0.3">
      <c r="A18" s="186"/>
      <c r="B18" s="186"/>
      <c r="C18" s="186"/>
      <c r="D18" s="186"/>
      <c r="E18" s="186"/>
      <c r="F18" s="186"/>
      <c r="G18" s="186"/>
      <c r="H18" s="186"/>
      <c r="I18" s="186"/>
      <c r="J18" s="186"/>
      <c r="K18" s="186"/>
      <c r="L18" s="186"/>
      <c r="M18" s="186"/>
      <c r="N18" s="186"/>
      <c r="O18" s="2"/>
      <c r="P18" s="2"/>
      <c r="Q18" s="2"/>
      <c r="R18" s="2"/>
      <c r="S18" s="2"/>
      <c r="T18" s="2"/>
      <c r="U18" s="13"/>
      <c r="V18" s="2"/>
      <c r="W18" s="2"/>
      <c r="X18" s="52"/>
      <c r="Y18" s="55"/>
      <c r="Z18" s="52"/>
      <c r="AA18" s="52"/>
      <c r="AB18" s="52"/>
      <c r="AC18" s="52"/>
      <c r="AD18" s="52"/>
      <c r="AE18" s="52"/>
      <c r="AF18" s="52"/>
      <c r="AG18" s="2"/>
    </row>
    <row r="19" spans="1:34" ht="13.9" customHeight="1" x14ac:dyDescent="0.25">
      <c r="A19" s="14"/>
      <c r="B19" s="14"/>
      <c r="C19" s="14"/>
      <c r="D19" s="14"/>
      <c r="E19" s="8"/>
      <c r="F19" s="8"/>
      <c r="G19" s="8"/>
      <c r="H19" s="8"/>
      <c r="I19" s="2"/>
      <c r="J19" s="2"/>
      <c r="K19" s="2"/>
      <c r="L19" s="2"/>
      <c r="M19" s="2"/>
      <c r="N19" s="110" t="s">
        <v>39</v>
      </c>
      <c r="O19" s="111"/>
      <c r="P19" s="111"/>
      <c r="Q19" s="114">
        <f ca="1">COUNTIF($S$24:$S$423,"&gt;0")</f>
        <v>0</v>
      </c>
      <c r="R19" s="114"/>
      <c r="S19" s="116" t="s">
        <v>40</v>
      </c>
      <c r="T19" s="170">
        <f ca="1">SUM($S$24:$S$423)</f>
        <v>0</v>
      </c>
      <c r="U19" s="171"/>
      <c r="V19" s="4"/>
      <c r="W19" s="2"/>
      <c r="X19" s="52"/>
      <c r="Y19" s="55"/>
      <c r="Z19" s="52"/>
      <c r="AA19" s="52"/>
      <c r="AB19" s="52"/>
      <c r="AC19" s="52"/>
      <c r="AD19" s="52"/>
      <c r="AE19" s="52"/>
      <c r="AF19" s="52"/>
      <c r="AG19" s="2"/>
      <c r="AH19" s="2"/>
    </row>
    <row r="20" spans="1:34" ht="13.9" customHeight="1" thickBot="1" x14ac:dyDescent="0.3">
      <c r="A20" s="14"/>
      <c r="B20" s="14"/>
      <c r="C20" s="14"/>
      <c r="D20" s="14"/>
      <c r="E20" s="8"/>
      <c r="F20" s="8"/>
      <c r="G20" s="8"/>
      <c r="H20" s="8"/>
      <c r="I20" s="2"/>
      <c r="J20" s="2"/>
      <c r="K20" s="2"/>
      <c r="L20" s="2"/>
      <c r="M20" s="2"/>
      <c r="N20" s="112"/>
      <c r="O20" s="113"/>
      <c r="P20" s="113"/>
      <c r="Q20" s="115"/>
      <c r="R20" s="115"/>
      <c r="S20" s="117"/>
      <c r="T20" s="172"/>
      <c r="U20" s="173"/>
      <c r="V20" s="4"/>
      <c r="W20" s="2"/>
      <c r="X20" s="52"/>
      <c r="Y20" s="55"/>
      <c r="Z20" s="52"/>
      <c r="AA20" s="52"/>
      <c r="AB20" s="52"/>
      <c r="AC20" s="52"/>
      <c r="AD20" s="52"/>
      <c r="AE20" s="52"/>
      <c r="AF20" s="52"/>
      <c r="AG20" s="2"/>
      <c r="AH20" s="2"/>
    </row>
    <row r="21" spans="1:34" ht="13.9" customHeight="1" thickBot="1" x14ac:dyDescent="0.3">
      <c r="A21" s="2"/>
      <c r="B21" s="199" t="str">
        <f>IF(未入力件数5=1,"↓氏名を入力してください",IF(未入力件数2&lt;&gt;0,"↓氏名があるデータで未入力（水色セル）があります。",""))</f>
        <v>↓氏名を入力してください</v>
      </c>
      <c r="C21" s="199"/>
      <c r="D21" s="199"/>
      <c r="E21" s="199"/>
      <c r="F21" s="199"/>
      <c r="G21" s="199"/>
      <c r="H21" s="199"/>
      <c r="I21" s="2"/>
      <c r="J21" s="2"/>
      <c r="K21" s="2"/>
      <c r="L21" s="2"/>
      <c r="M21" s="2"/>
      <c r="N21" s="2"/>
      <c r="O21" s="2"/>
      <c r="P21" s="2"/>
      <c r="Q21" s="2"/>
      <c r="R21" s="2"/>
      <c r="S21" s="2"/>
      <c r="T21" s="2"/>
      <c r="U21" s="2"/>
      <c r="V21" s="2"/>
      <c r="W21" s="2"/>
      <c r="X21" s="52"/>
      <c r="Y21" s="55"/>
      <c r="Z21" s="52"/>
      <c r="AA21" s="52"/>
      <c r="AB21" s="52"/>
      <c r="AC21" s="52"/>
      <c r="AD21" s="52"/>
      <c r="AE21" s="52"/>
      <c r="AF21" s="52"/>
      <c r="AG21" s="2"/>
      <c r="AH21" s="2"/>
    </row>
    <row r="22" spans="1:34" ht="18.75" customHeight="1" x14ac:dyDescent="0.25">
      <c r="A22" s="126" t="s">
        <v>41</v>
      </c>
      <c r="B22" s="130" t="s">
        <v>42</v>
      </c>
      <c r="C22" s="131"/>
      <c r="D22" s="131"/>
      <c r="E22" s="132"/>
      <c r="F22" s="118" t="s">
        <v>43</v>
      </c>
      <c r="G22" s="118" t="s">
        <v>44</v>
      </c>
      <c r="H22" s="118" t="s">
        <v>45</v>
      </c>
      <c r="I22" s="126" t="s">
        <v>46</v>
      </c>
      <c r="J22" s="133"/>
      <c r="K22" s="133"/>
      <c r="L22" s="133"/>
      <c r="M22" s="133"/>
      <c r="N22" s="133"/>
      <c r="O22" s="133"/>
      <c r="P22" s="133"/>
      <c r="Q22" s="133"/>
      <c r="R22" s="133"/>
      <c r="S22" s="134"/>
      <c r="T22" s="118" t="s">
        <v>193</v>
      </c>
      <c r="U22" s="118" t="s">
        <v>47</v>
      </c>
      <c r="V22" s="118"/>
      <c r="W22" s="119"/>
      <c r="X22" s="52"/>
      <c r="Y22" s="55"/>
      <c r="Z22" s="52"/>
      <c r="AA22" s="52"/>
      <c r="AB22" s="52"/>
      <c r="AC22" s="52"/>
      <c r="AD22" s="52"/>
      <c r="AE22" s="52"/>
      <c r="AF22" s="52"/>
      <c r="AG22" s="2"/>
      <c r="AH22" s="2"/>
    </row>
    <row r="23" spans="1:34" ht="36" customHeight="1" x14ac:dyDescent="0.25">
      <c r="A23" s="85"/>
      <c r="B23" s="127" t="s">
        <v>73</v>
      </c>
      <c r="C23" s="128"/>
      <c r="D23" s="128"/>
      <c r="E23" s="129"/>
      <c r="F23" s="120"/>
      <c r="G23" s="120"/>
      <c r="H23" s="120"/>
      <c r="I23" s="120" t="s">
        <v>48</v>
      </c>
      <c r="J23" s="122"/>
      <c r="K23" s="122"/>
      <c r="L23" s="123" t="s">
        <v>57</v>
      </c>
      <c r="M23" s="124"/>
      <c r="N23" s="125"/>
      <c r="O23" s="15" t="s">
        <v>49</v>
      </c>
      <c r="P23" s="15" t="s">
        <v>50</v>
      </c>
      <c r="Q23" s="15" t="s">
        <v>51</v>
      </c>
      <c r="R23" s="26" t="s">
        <v>59</v>
      </c>
      <c r="S23" s="15" t="s">
        <v>52</v>
      </c>
      <c r="T23" s="120"/>
      <c r="U23" s="120"/>
      <c r="V23" s="120"/>
      <c r="W23" s="121"/>
      <c r="X23" s="52"/>
      <c r="Y23" s="55"/>
      <c r="Z23" s="52"/>
      <c r="AA23" s="53"/>
      <c r="AB23" s="53"/>
      <c r="AC23" s="52"/>
      <c r="AD23" s="52"/>
      <c r="AE23" s="52"/>
      <c r="AF23" s="52"/>
      <c r="AG23" s="2"/>
      <c r="AH23" s="2"/>
    </row>
    <row r="24" spans="1:34" ht="15.75" customHeight="1" x14ac:dyDescent="0.25">
      <c r="A24" s="84">
        <v>1</v>
      </c>
      <c r="B24" s="98"/>
      <c r="C24" s="99"/>
      <c r="D24" s="99"/>
      <c r="E24" s="100"/>
      <c r="F24" s="86"/>
      <c r="G24" s="86"/>
      <c r="H24" s="77" t="s">
        <v>53</v>
      </c>
      <c r="I24" s="86"/>
      <c r="J24" s="87"/>
      <c r="K24" s="87"/>
      <c r="L24" s="92"/>
      <c r="M24" s="93"/>
      <c r="N24" s="94"/>
      <c r="O24" s="86"/>
      <c r="P24" s="86"/>
      <c r="Q24" s="86"/>
      <c r="R24" s="86"/>
      <c r="S24" s="88" t="str">
        <f ca="1">IF(ISERROR(Z24*1),"",Z24*1)</f>
        <v/>
      </c>
      <c r="T24" s="86"/>
      <c r="U24" s="89"/>
      <c r="V24" s="90"/>
      <c r="W24" s="91"/>
      <c r="X24" s="53" t="str">
        <f>CONCATENATE(O24,P24)</f>
        <v/>
      </c>
      <c r="Y24" s="61">
        <f>IF(B24&lt;&gt;"",IF(入国状況=1,IF(COUNTA(F24,G24,H25,I24,O24,P24,Q24,T24)=8,0,1),IF(COUNTA(F24,G24,H25,I24,O24,L24,P24,Q24,T24)=9,0,1)),0)</f>
        <v>0</v>
      </c>
      <c r="Z24" s="53" t="str">
        <f ca="1">IFERROR(VLOOKUP(X24,INDIRECT(AC24),AA24,0)*AB24,"")</f>
        <v/>
      </c>
      <c r="AA24" s="53" t="str">
        <f>IF(ISERROR(VLOOKUP(I24,$AB$1:$AC$13,2,0)),"",VLOOKUP(I24,$AB$1:$AC$13,2,0))</f>
        <v/>
      </c>
      <c r="AB24" s="53" t="str">
        <f>IF(ISERROR(VLOOKUP(Q24,$AD$1:$AE$6,2,FALSE)),"",VLOOKUP(Q24,$AD$1:$AE$6,2,FALSE))</f>
        <v/>
      </c>
      <c r="AC24" s="53" t="str">
        <f t="shared" ref="AC24:AC87" si="0">IF(入国状況=1,IF(入国予定日="","",IF(入国予定日&gt;=DATEVALUE("2025/10/1"),"new保険料","old保険料")),IF(L24="","",IF(L24&gt;=DATEVALUE("2025/10/1"),"new保険料","old保険料")))</f>
        <v/>
      </c>
      <c r="AD24" s="53"/>
      <c r="AE24" s="52"/>
      <c r="AF24" s="52"/>
      <c r="AG24" s="2"/>
      <c r="AH24" s="2"/>
    </row>
    <row r="25" spans="1:34" ht="27" customHeight="1" x14ac:dyDescent="0.25">
      <c r="A25" s="85"/>
      <c r="B25" s="101"/>
      <c r="C25" s="102"/>
      <c r="D25" s="102"/>
      <c r="E25" s="103"/>
      <c r="F25" s="87"/>
      <c r="G25" s="87"/>
      <c r="H25" s="50"/>
      <c r="I25" s="87"/>
      <c r="J25" s="87"/>
      <c r="K25" s="87"/>
      <c r="L25" s="95"/>
      <c r="M25" s="96"/>
      <c r="N25" s="97"/>
      <c r="O25" s="87"/>
      <c r="P25" s="87"/>
      <c r="Q25" s="87"/>
      <c r="R25" s="87"/>
      <c r="S25" s="88"/>
      <c r="T25" s="87"/>
      <c r="U25" s="90"/>
      <c r="V25" s="90"/>
      <c r="W25" s="91"/>
      <c r="X25" s="53" t="str">
        <f t="shared" ref="X25:X43" si="1">CONCATENATE(O25,P25)</f>
        <v/>
      </c>
      <c r="Y25" s="61"/>
      <c r="Z25" s="53" t="str">
        <f t="shared" ref="Z25:Z43" ca="1" si="2">IFERROR(VLOOKUP(X25,INDIRECT(AC25),AA25,0)*AB25,"")</f>
        <v/>
      </c>
      <c r="AA25" s="53" t="str">
        <f t="shared" ref="AA25:AA43" si="3">IF(ISERROR(VLOOKUP(I25,$AB$1:$AC$13,2,0)),"",VLOOKUP(I25,$AB$1:$AC$13,2,0))</f>
        <v/>
      </c>
      <c r="AB25" s="53" t="str">
        <f t="shared" ref="AB25:AB43" si="4">IF(ISERROR(VLOOKUP(Q25,$AD$1:$AE$6,2,FALSE)),"",VLOOKUP(Q25,$AD$1:$AE$6,2,FALSE))</f>
        <v/>
      </c>
      <c r="AC25" s="53" t="str">
        <f t="shared" si="0"/>
        <v/>
      </c>
      <c r="AD25" s="53"/>
      <c r="AE25" s="52"/>
      <c r="AF25" s="52"/>
      <c r="AG25" s="2"/>
      <c r="AH25" s="2"/>
    </row>
    <row r="26" spans="1:34" ht="14.25" customHeight="1" x14ac:dyDescent="0.25">
      <c r="A26" s="84">
        <v>2</v>
      </c>
      <c r="B26" s="98"/>
      <c r="C26" s="99"/>
      <c r="D26" s="99"/>
      <c r="E26" s="100"/>
      <c r="F26" s="86"/>
      <c r="G26" s="86"/>
      <c r="H26" s="77" t="s">
        <v>53</v>
      </c>
      <c r="I26" s="86"/>
      <c r="J26" s="87"/>
      <c r="K26" s="87"/>
      <c r="L26" s="92"/>
      <c r="M26" s="93"/>
      <c r="N26" s="94"/>
      <c r="O26" s="86"/>
      <c r="P26" s="86"/>
      <c r="Q26" s="86"/>
      <c r="R26" s="86"/>
      <c r="S26" s="88" t="str">
        <f t="shared" ref="S26" ca="1" si="5">IF(ISERROR(Z26*1),"",Z26*1)</f>
        <v/>
      </c>
      <c r="T26" s="86"/>
      <c r="U26" s="89"/>
      <c r="V26" s="90"/>
      <c r="W26" s="91"/>
      <c r="X26" s="53" t="str">
        <f t="shared" si="1"/>
        <v/>
      </c>
      <c r="Y26" s="61">
        <f>IF(B26&lt;&gt;"",IF(入国状況=1,IF(COUNTA(F26,G26,H27,I26,O26,P26,Q26,T26)=8,0,1),IF(COUNTA(F26,G26,H27,I26,O26,L26,P26,Q26,T26)=9,0,1)),0)</f>
        <v>0</v>
      </c>
      <c r="Z26" s="53" t="str">
        <f t="shared" ca="1" si="2"/>
        <v/>
      </c>
      <c r="AA26" s="53" t="str">
        <f t="shared" si="3"/>
        <v/>
      </c>
      <c r="AB26" s="53" t="str">
        <f t="shared" si="4"/>
        <v/>
      </c>
      <c r="AC26" s="53" t="str">
        <f t="shared" si="0"/>
        <v/>
      </c>
      <c r="AD26" s="53"/>
      <c r="AE26" s="52"/>
      <c r="AF26" s="52"/>
      <c r="AG26" s="2"/>
      <c r="AH26" s="2"/>
    </row>
    <row r="27" spans="1:34" ht="27" customHeight="1" x14ac:dyDescent="0.25">
      <c r="A27" s="85"/>
      <c r="B27" s="101"/>
      <c r="C27" s="102"/>
      <c r="D27" s="102"/>
      <c r="E27" s="103"/>
      <c r="F27" s="87"/>
      <c r="G27" s="87"/>
      <c r="H27" s="50"/>
      <c r="I27" s="87"/>
      <c r="J27" s="87"/>
      <c r="K27" s="87"/>
      <c r="L27" s="95"/>
      <c r="M27" s="96"/>
      <c r="N27" s="97"/>
      <c r="O27" s="87"/>
      <c r="P27" s="87"/>
      <c r="Q27" s="87"/>
      <c r="R27" s="87"/>
      <c r="S27" s="88"/>
      <c r="T27" s="87"/>
      <c r="U27" s="90"/>
      <c r="V27" s="90"/>
      <c r="W27" s="91"/>
      <c r="X27" s="53" t="str">
        <f t="shared" si="1"/>
        <v/>
      </c>
      <c r="Y27" s="61"/>
      <c r="Z27" s="53" t="str">
        <f t="shared" ca="1" si="2"/>
        <v/>
      </c>
      <c r="AA27" s="53" t="str">
        <f t="shared" si="3"/>
        <v/>
      </c>
      <c r="AB27" s="53" t="str">
        <f t="shared" si="4"/>
        <v/>
      </c>
      <c r="AC27" s="53" t="str">
        <f t="shared" si="0"/>
        <v/>
      </c>
      <c r="AD27" s="53"/>
      <c r="AE27" s="52"/>
      <c r="AF27" s="52"/>
      <c r="AG27" s="2"/>
      <c r="AH27" s="2"/>
    </row>
    <row r="28" spans="1:34" ht="14.25" customHeight="1" x14ac:dyDescent="0.25">
      <c r="A28" s="84">
        <v>3</v>
      </c>
      <c r="B28" s="98"/>
      <c r="C28" s="99"/>
      <c r="D28" s="99"/>
      <c r="E28" s="100"/>
      <c r="F28" s="86"/>
      <c r="G28" s="86"/>
      <c r="H28" s="77" t="s">
        <v>53</v>
      </c>
      <c r="I28" s="86"/>
      <c r="J28" s="87"/>
      <c r="K28" s="87"/>
      <c r="L28" s="92"/>
      <c r="M28" s="93"/>
      <c r="N28" s="94"/>
      <c r="O28" s="86"/>
      <c r="P28" s="86"/>
      <c r="Q28" s="86"/>
      <c r="R28" s="86"/>
      <c r="S28" s="88" t="str">
        <f t="shared" ref="S28" ca="1" si="6">IF(ISERROR(Z28*1),"",Z28*1)</f>
        <v/>
      </c>
      <c r="T28" s="86"/>
      <c r="U28" s="89"/>
      <c r="V28" s="90"/>
      <c r="W28" s="91"/>
      <c r="X28" s="53" t="str">
        <f t="shared" si="1"/>
        <v/>
      </c>
      <c r="Y28" s="61">
        <f>IF(B28&lt;&gt;"",IF(入国状況=1,IF(COUNTA(F28,G28,H29,I28,O28,P28,Q28,T28)=8,0,1),IF(COUNTA(F28,G28,H29,I28,O28,L28,P28,Q28,T28)=9,0,1)),0)</f>
        <v>0</v>
      </c>
      <c r="Z28" s="53" t="str">
        <f t="shared" ca="1" si="2"/>
        <v/>
      </c>
      <c r="AA28" s="53" t="str">
        <f t="shared" si="3"/>
        <v/>
      </c>
      <c r="AB28" s="53" t="str">
        <f t="shared" si="4"/>
        <v/>
      </c>
      <c r="AC28" s="53" t="str">
        <f t="shared" si="0"/>
        <v/>
      </c>
      <c r="AD28" s="53"/>
      <c r="AE28" s="52"/>
      <c r="AF28" s="52"/>
      <c r="AG28" s="2"/>
      <c r="AH28" s="2"/>
    </row>
    <row r="29" spans="1:34" ht="27" customHeight="1" x14ac:dyDescent="0.25">
      <c r="A29" s="85"/>
      <c r="B29" s="101"/>
      <c r="C29" s="102"/>
      <c r="D29" s="102"/>
      <c r="E29" s="103"/>
      <c r="F29" s="87"/>
      <c r="G29" s="87"/>
      <c r="H29" s="50"/>
      <c r="I29" s="87"/>
      <c r="J29" s="87"/>
      <c r="K29" s="87"/>
      <c r="L29" s="95"/>
      <c r="M29" s="96"/>
      <c r="N29" s="97"/>
      <c r="O29" s="87"/>
      <c r="P29" s="87"/>
      <c r="Q29" s="87"/>
      <c r="R29" s="87"/>
      <c r="S29" s="88"/>
      <c r="T29" s="87"/>
      <c r="U29" s="90"/>
      <c r="V29" s="90"/>
      <c r="W29" s="91"/>
      <c r="X29" s="53" t="str">
        <f t="shared" si="1"/>
        <v/>
      </c>
      <c r="Y29" s="61"/>
      <c r="Z29" s="53" t="str">
        <f t="shared" ca="1" si="2"/>
        <v/>
      </c>
      <c r="AA29" s="53" t="str">
        <f t="shared" si="3"/>
        <v/>
      </c>
      <c r="AB29" s="53" t="str">
        <f t="shared" si="4"/>
        <v/>
      </c>
      <c r="AC29" s="53" t="str">
        <f t="shared" si="0"/>
        <v/>
      </c>
      <c r="AD29" s="53"/>
      <c r="AE29" s="52"/>
      <c r="AF29" s="52"/>
      <c r="AG29" s="2"/>
      <c r="AH29" s="2"/>
    </row>
    <row r="30" spans="1:34" ht="14.25" customHeight="1" x14ac:dyDescent="0.25">
      <c r="A30" s="84">
        <v>4</v>
      </c>
      <c r="B30" s="98"/>
      <c r="C30" s="99"/>
      <c r="D30" s="99"/>
      <c r="E30" s="100"/>
      <c r="F30" s="86"/>
      <c r="G30" s="86"/>
      <c r="H30" s="77" t="s">
        <v>53</v>
      </c>
      <c r="I30" s="86"/>
      <c r="J30" s="87"/>
      <c r="K30" s="87"/>
      <c r="L30" s="92"/>
      <c r="M30" s="93"/>
      <c r="N30" s="94"/>
      <c r="O30" s="86"/>
      <c r="P30" s="86"/>
      <c r="Q30" s="86"/>
      <c r="R30" s="86"/>
      <c r="S30" s="88" t="str">
        <f t="shared" ref="S30" ca="1" si="7">IF(ISERROR(Z30*1),"",Z30*1)</f>
        <v/>
      </c>
      <c r="T30" s="86"/>
      <c r="U30" s="89"/>
      <c r="V30" s="90"/>
      <c r="W30" s="91"/>
      <c r="X30" s="53" t="str">
        <f t="shared" si="1"/>
        <v/>
      </c>
      <c r="Y30" s="61">
        <f>IF(B30&lt;&gt;"",IF(入国状況=1,IF(COUNTA(F30,G30,H31,I30,O30,P30,Q30,T30)=8,0,1),IF(COUNTA(F30,G30,H31,I30,O30,L30,P30,Q30,T30)=9,0,1)),0)</f>
        <v>0</v>
      </c>
      <c r="Z30" s="53" t="str">
        <f t="shared" ca="1" si="2"/>
        <v/>
      </c>
      <c r="AA30" s="53" t="str">
        <f t="shared" si="3"/>
        <v/>
      </c>
      <c r="AB30" s="53" t="str">
        <f t="shared" si="4"/>
        <v/>
      </c>
      <c r="AC30" s="53" t="str">
        <f t="shared" si="0"/>
        <v/>
      </c>
      <c r="AD30" s="53"/>
      <c r="AE30" s="52"/>
      <c r="AF30" s="52"/>
      <c r="AG30" s="2"/>
      <c r="AH30" s="2"/>
    </row>
    <row r="31" spans="1:34" ht="27" customHeight="1" x14ac:dyDescent="0.25">
      <c r="A31" s="85"/>
      <c r="B31" s="101"/>
      <c r="C31" s="102"/>
      <c r="D31" s="102"/>
      <c r="E31" s="103"/>
      <c r="F31" s="87"/>
      <c r="G31" s="87"/>
      <c r="H31" s="50"/>
      <c r="I31" s="87"/>
      <c r="J31" s="87"/>
      <c r="K31" s="87"/>
      <c r="L31" s="95"/>
      <c r="M31" s="96"/>
      <c r="N31" s="97"/>
      <c r="O31" s="87"/>
      <c r="P31" s="87"/>
      <c r="Q31" s="87"/>
      <c r="R31" s="87"/>
      <c r="S31" s="88"/>
      <c r="T31" s="87"/>
      <c r="U31" s="90"/>
      <c r="V31" s="90"/>
      <c r="W31" s="91"/>
      <c r="X31" s="53" t="str">
        <f t="shared" si="1"/>
        <v/>
      </c>
      <c r="Y31" s="61"/>
      <c r="Z31" s="53" t="str">
        <f t="shared" ca="1" si="2"/>
        <v/>
      </c>
      <c r="AA31" s="53" t="str">
        <f t="shared" si="3"/>
        <v/>
      </c>
      <c r="AB31" s="53" t="str">
        <f t="shared" si="4"/>
        <v/>
      </c>
      <c r="AC31" s="53" t="str">
        <f t="shared" si="0"/>
        <v/>
      </c>
      <c r="AD31" s="53"/>
      <c r="AE31" s="52"/>
      <c r="AF31" s="52"/>
      <c r="AG31" s="2"/>
      <c r="AH31" s="2"/>
    </row>
    <row r="32" spans="1:34" ht="14.25" customHeight="1" x14ac:dyDescent="0.25">
      <c r="A32" s="84">
        <v>5</v>
      </c>
      <c r="B32" s="98"/>
      <c r="C32" s="99"/>
      <c r="D32" s="99"/>
      <c r="E32" s="100"/>
      <c r="F32" s="86"/>
      <c r="G32" s="86"/>
      <c r="H32" s="77" t="s">
        <v>53</v>
      </c>
      <c r="I32" s="86"/>
      <c r="J32" s="87"/>
      <c r="K32" s="87"/>
      <c r="L32" s="92"/>
      <c r="M32" s="93"/>
      <c r="N32" s="94"/>
      <c r="O32" s="86"/>
      <c r="P32" s="86"/>
      <c r="Q32" s="86"/>
      <c r="R32" s="86"/>
      <c r="S32" s="88" t="str">
        <f t="shared" ref="S32" ca="1" si="8">IF(ISERROR(Z32*1),"",Z32*1)</f>
        <v/>
      </c>
      <c r="T32" s="86"/>
      <c r="U32" s="89"/>
      <c r="V32" s="90"/>
      <c r="W32" s="91"/>
      <c r="X32" s="53" t="str">
        <f t="shared" si="1"/>
        <v/>
      </c>
      <c r="Y32" s="61">
        <f>IF(B32&lt;&gt;"",IF(入国状況=1,IF(COUNTA(F32,G32,H33,I32,O32,P32,Q32,T32)=8,0,1),IF(COUNTA(F32,G32,H33,I32,O32,L32,P32,Q32,T32)=9,0,1)),0)</f>
        <v>0</v>
      </c>
      <c r="Z32" s="53" t="str">
        <f t="shared" ca="1" si="2"/>
        <v/>
      </c>
      <c r="AA32" s="53" t="str">
        <f t="shared" si="3"/>
        <v/>
      </c>
      <c r="AB32" s="53" t="str">
        <f t="shared" si="4"/>
        <v/>
      </c>
      <c r="AC32" s="53" t="str">
        <f t="shared" si="0"/>
        <v/>
      </c>
      <c r="AD32" s="53"/>
      <c r="AE32" s="52"/>
      <c r="AF32" s="52"/>
      <c r="AG32" s="2"/>
      <c r="AH32" s="2"/>
    </row>
    <row r="33" spans="1:34" ht="27" customHeight="1" x14ac:dyDescent="0.25">
      <c r="A33" s="85"/>
      <c r="B33" s="101"/>
      <c r="C33" s="102"/>
      <c r="D33" s="102"/>
      <c r="E33" s="103"/>
      <c r="F33" s="87"/>
      <c r="G33" s="87"/>
      <c r="H33" s="50"/>
      <c r="I33" s="87"/>
      <c r="J33" s="87"/>
      <c r="K33" s="87"/>
      <c r="L33" s="95"/>
      <c r="M33" s="96"/>
      <c r="N33" s="97"/>
      <c r="O33" s="87"/>
      <c r="P33" s="87"/>
      <c r="Q33" s="87"/>
      <c r="R33" s="87"/>
      <c r="S33" s="88"/>
      <c r="T33" s="87"/>
      <c r="U33" s="90"/>
      <c r="V33" s="90"/>
      <c r="W33" s="91"/>
      <c r="X33" s="53" t="str">
        <f t="shared" si="1"/>
        <v/>
      </c>
      <c r="Y33" s="61"/>
      <c r="Z33" s="53" t="str">
        <f t="shared" ca="1" si="2"/>
        <v/>
      </c>
      <c r="AA33" s="53" t="str">
        <f t="shared" si="3"/>
        <v/>
      </c>
      <c r="AB33" s="53" t="str">
        <f t="shared" si="4"/>
        <v/>
      </c>
      <c r="AC33" s="53" t="str">
        <f t="shared" si="0"/>
        <v/>
      </c>
      <c r="AD33" s="53"/>
      <c r="AE33" s="52"/>
      <c r="AF33" s="52"/>
      <c r="AG33" s="2"/>
      <c r="AH33" s="2"/>
    </row>
    <row r="34" spans="1:34" ht="14.25" customHeight="1" x14ac:dyDescent="0.25">
      <c r="A34" s="84">
        <v>6</v>
      </c>
      <c r="B34" s="98"/>
      <c r="C34" s="99"/>
      <c r="D34" s="99"/>
      <c r="E34" s="100"/>
      <c r="F34" s="86"/>
      <c r="G34" s="86"/>
      <c r="H34" s="77" t="s">
        <v>53</v>
      </c>
      <c r="I34" s="86"/>
      <c r="J34" s="87"/>
      <c r="K34" s="87"/>
      <c r="L34" s="92"/>
      <c r="M34" s="93"/>
      <c r="N34" s="94"/>
      <c r="O34" s="86"/>
      <c r="P34" s="86"/>
      <c r="Q34" s="86"/>
      <c r="R34" s="86"/>
      <c r="S34" s="88" t="str">
        <f t="shared" ref="S34" ca="1" si="9">IF(ISERROR(Z34*1),"",Z34*1)</f>
        <v/>
      </c>
      <c r="T34" s="86"/>
      <c r="U34" s="89"/>
      <c r="V34" s="90"/>
      <c r="W34" s="91"/>
      <c r="X34" s="53" t="str">
        <f t="shared" si="1"/>
        <v/>
      </c>
      <c r="Y34" s="61">
        <f>IF(B34&lt;&gt;"",IF(入国状況=1,IF(COUNTA(F34,G34,H35,I34,O34,P34,Q34,T34)=8,0,1),IF(COUNTA(F34,G34,H35,I34,O34,L34,P34,Q34,T34)=9,0,1)),0)</f>
        <v>0</v>
      </c>
      <c r="Z34" s="53" t="str">
        <f t="shared" ca="1" si="2"/>
        <v/>
      </c>
      <c r="AA34" s="53" t="str">
        <f t="shared" si="3"/>
        <v/>
      </c>
      <c r="AB34" s="53" t="str">
        <f t="shared" si="4"/>
        <v/>
      </c>
      <c r="AC34" s="53" t="str">
        <f t="shared" si="0"/>
        <v/>
      </c>
      <c r="AD34" s="53"/>
      <c r="AE34" s="52"/>
      <c r="AF34" s="52"/>
      <c r="AG34" s="2"/>
      <c r="AH34" s="2"/>
    </row>
    <row r="35" spans="1:34" ht="27" customHeight="1" x14ac:dyDescent="0.25">
      <c r="A35" s="85"/>
      <c r="B35" s="101"/>
      <c r="C35" s="102"/>
      <c r="D35" s="102"/>
      <c r="E35" s="103"/>
      <c r="F35" s="87"/>
      <c r="G35" s="87"/>
      <c r="H35" s="50"/>
      <c r="I35" s="87"/>
      <c r="J35" s="87"/>
      <c r="K35" s="87"/>
      <c r="L35" s="95"/>
      <c r="M35" s="96"/>
      <c r="N35" s="97"/>
      <c r="O35" s="87"/>
      <c r="P35" s="87"/>
      <c r="Q35" s="87"/>
      <c r="R35" s="87"/>
      <c r="S35" s="88"/>
      <c r="T35" s="87"/>
      <c r="U35" s="90"/>
      <c r="V35" s="90"/>
      <c r="W35" s="91"/>
      <c r="X35" s="53" t="str">
        <f t="shared" si="1"/>
        <v/>
      </c>
      <c r="Y35" s="61"/>
      <c r="Z35" s="53" t="str">
        <f t="shared" ca="1" si="2"/>
        <v/>
      </c>
      <c r="AA35" s="53" t="str">
        <f t="shared" si="3"/>
        <v/>
      </c>
      <c r="AB35" s="53" t="str">
        <f t="shared" si="4"/>
        <v/>
      </c>
      <c r="AC35" s="53" t="str">
        <f t="shared" si="0"/>
        <v/>
      </c>
      <c r="AD35" s="53"/>
      <c r="AE35" s="52"/>
      <c r="AF35" s="52"/>
      <c r="AG35" s="2"/>
      <c r="AH35" s="2"/>
    </row>
    <row r="36" spans="1:34" ht="14.25" customHeight="1" x14ac:dyDescent="0.25">
      <c r="A36" s="84">
        <v>7</v>
      </c>
      <c r="B36" s="98"/>
      <c r="C36" s="99"/>
      <c r="D36" s="99"/>
      <c r="E36" s="100"/>
      <c r="F36" s="86"/>
      <c r="G36" s="86"/>
      <c r="H36" s="77" t="s">
        <v>53</v>
      </c>
      <c r="I36" s="86"/>
      <c r="J36" s="87"/>
      <c r="K36" s="87"/>
      <c r="L36" s="92"/>
      <c r="M36" s="93"/>
      <c r="N36" s="94"/>
      <c r="O36" s="86"/>
      <c r="P36" s="86"/>
      <c r="Q36" s="86"/>
      <c r="R36" s="86"/>
      <c r="S36" s="88" t="str">
        <f t="shared" ref="S36" ca="1" si="10">IF(ISERROR(Z36*1),"",Z36*1)</f>
        <v/>
      </c>
      <c r="T36" s="86"/>
      <c r="U36" s="89"/>
      <c r="V36" s="90"/>
      <c r="W36" s="91"/>
      <c r="X36" s="53" t="str">
        <f t="shared" si="1"/>
        <v/>
      </c>
      <c r="Y36" s="61">
        <f>IF(B36&lt;&gt;"",IF(入国状況=1,IF(COUNTA(F36,G36,H37,I36,O36,P36,Q36,T36)=8,0,1),IF(COUNTA(F36,G36,H37,I36,O36,L36,P36,Q36,T36)=9,0,1)),0)</f>
        <v>0</v>
      </c>
      <c r="Z36" s="53" t="str">
        <f t="shared" ca="1" si="2"/>
        <v/>
      </c>
      <c r="AA36" s="53" t="str">
        <f t="shared" si="3"/>
        <v/>
      </c>
      <c r="AB36" s="53" t="str">
        <f t="shared" si="4"/>
        <v/>
      </c>
      <c r="AC36" s="53" t="str">
        <f t="shared" si="0"/>
        <v/>
      </c>
      <c r="AD36" s="53"/>
      <c r="AE36" s="52"/>
      <c r="AF36" s="52"/>
      <c r="AG36" s="2"/>
      <c r="AH36" s="2"/>
    </row>
    <row r="37" spans="1:34" ht="27" customHeight="1" x14ac:dyDescent="0.25">
      <c r="A37" s="85"/>
      <c r="B37" s="101"/>
      <c r="C37" s="102"/>
      <c r="D37" s="102"/>
      <c r="E37" s="103"/>
      <c r="F37" s="87"/>
      <c r="G37" s="87"/>
      <c r="H37" s="50"/>
      <c r="I37" s="87"/>
      <c r="J37" s="87"/>
      <c r="K37" s="87"/>
      <c r="L37" s="95"/>
      <c r="M37" s="96"/>
      <c r="N37" s="97"/>
      <c r="O37" s="87"/>
      <c r="P37" s="87"/>
      <c r="Q37" s="87"/>
      <c r="R37" s="87"/>
      <c r="S37" s="88"/>
      <c r="T37" s="87"/>
      <c r="U37" s="90"/>
      <c r="V37" s="90"/>
      <c r="W37" s="91"/>
      <c r="X37" s="53" t="str">
        <f t="shared" si="1"/>
        <v/>
      </c>
      <c r="Y37" s="61"/>
      <c r="Z37" s="53" t="str">
        <f t="shared" ca="1" si="2"/>
        <v/>
      </c>
      <c r="AA37" s="53" t="str">
        <f t="shared" si="3"/>
        <v/>
      </c>
      <c r="AB37" s="53" t="str">
        <f t="shared" si="4"/>
        <v/>
      </c>
      <c r="AC37" s="53" t="str">
        <f t="shared" si="0"/>
        <v/>
      </c>
      <c r="AD37" s="53"/>
      <c r="AE37" s="52"/>
      <c r="AF37" s="52"/>
      <c r="AG37" s="2"/>
      <c r="AH37" s="2"/>
    </row>
    <row r="38" spans="1:34" ht="14.25" customHeight="1" x14ac:dyDescent="0.25">
      <c r="A38" s="84">
        <v>8</v>
      </c>
      <c r="B38" s="98"/>
      <c r="C38" s="99"/>
      <c r="D38" s="99"/>
      <c r="E38" s="100"/>
      <c r="F38" s="86"/>
      <c r="G38" s="86"/>
      <c r="H38" s="77" t="s">
        <v>53</v>
      </c>
      <c r="I38" s="86"/>
      <c r="J38" s="87"/>
      <c r="K38" s="87"/>
      <c r="L38" s="92"/>
      <c r="M38" s="93"/>
      <c r="N38" s="94"/>
      <c r="O38" s="86"/>
      <c r="P38" s="86"/>
      <c r="Q38" s="86"/>
      <c r="R38" s="86"/>
      <c r="S38" s="88" t="str">
        <f t="shared" ref="S38" ca="1" si="11">IF(ISERROR(Z38*1),"",Z38*1)</f>
        <v/>
      </c>
      <c r="T38" s="86"/>
      <c r="U38" s="89"/>
      <c r="V38" s="90"/>
      <c r="W38" s="91"/>
      <c r="X38" s="53" t="str">
        <f t="shared" si="1"/>
        <v/>
      </c>
      <c r="Y38" s="61">
        <f>IF(B38&lt;&gt;"",IF(入国状況=1,IF(COUNTA(F38,G38,H39,I38,O38,P38,Q38,T38)=8,0,1),IF(COUNTA(F38,G38,H39,I38,O38,L38,P38,Q38,T38)=9,0,1)),0)</f>
        <v>0</v>
      </c>
      <c r="Z38" s="53" t="str">
        <f t="shared" ca="1" si="2"/>
        <v/>
      </c>
      <c r="AA38" s="53" t="str">
        <f t="shared" si="3"/>
        <v/>
      </c>
      <c r="AB38" s="53" t="str">
        <f t="shared" si="4"/>
        <v/>
      </c>
      <c r="AC38" s="53" t="str">
        <f t="shared" si="0"/>
        <v/>
      </c>
      <c r="AD38" s="53"/>
      <c r="AE38" s="52"/>
      <c r="AF38" s="52"/>
      <c r="AG38" s="2"/>
      <c r="AH38" s="2"/>
    </row>
    <row r="39" spans="1:34" ht="27" customHeight="1" x14ac:dyDescent="0.25">
      <c r="A39" s="85"/>
      <c r="B39" s="101"/>
      <c r="C39" s="102"/>
      <c r="D39" s="102"/>
      <c r="E39" s="103"/>
      <c r="F39" s="87"/>
      <c r="G39" s="87"/>
      <c r="H39" s="50"/>
      <c r="I39" s="87"/>
      <c r="J39" s="87"/>
      <c r="K39" s="87"/>
      <c r="L39" s="95"/>
      <c r="M39" s="96"/>
      <c r="N39" s="97"/>
      <c r="O39" s="87"/>
      <c r="P39" s="87"/>
      <c r="Q39" s="87"/>
      <c r="R39" s="87"/>
      <c r="S39" s="88"/>
      <c r="T39" s="87"/>
      <c r="U39" s="90"/>
      <c r="V39" s="90"/>
      <c r="W39" s="91"/>
      <c r="X39" s="53" t="str">
        <f t="shared" si="1"/>
        <v/>
      </c>
      <c r="Y39" s="61"/>
      <c r="Z39" s="53" t="str">
        <f t="shared" ca="1" si="2"/>
        <v/>
      </c>
      <c r="AA39" s="53" t="str">
        <f t="shared" si="3"/>
        <v/>
      </c>
      <c r="AB39" s="53" t="str">
        <f t="shared" si="4"/>
        <v/>
      </c>
      <c r="AC39" s="53" t="str">
        <f t="shared" si="0"/>
        <v/>
      </c>
      <c r="AD39" s="53"/>
      <c r="AE39" s="52"/>
      <c r="AF39" s="52"/>
      <c r="AG39" s="2"/>
      <c r="AH39" s="2"/>
    </row>
    <row r="40" spans="1:34" ht="14.25" customHeight="1" x14ac:dyDescent="0.25">
      <c r="A40" s="84">
        <v>9</v>
      </c>
      <c r="B40" s="98"/>
      <c r="C40" s="99"/>
      <c r="D40" s="99"/>
      <c r="E40" s="100"/>
      <c r="F40" s="86"/>
      <c r="G40" s="86"/>
      <c r="H40" s="77" t="s">
        <v>53</v>
      </c>
      <c r="I40" s="86"/>
      <c r="J40" s="87"/>
      <c r="K40" s="87"/>
      <c r="L40" s="92"/>
      <c r="M40" s="93"/>
      <c r="N40" s="94"/>
      <c r="O40" s="86"/>
      <c r="P40" s="86"/>
      <c r="Q40" s="86"/>
      <c r="R40" s="86"/>
      <c r="S40" s="88" t="str">
        <f t="shared" ref="S40" ca="1" si="12">IF(ISERROR(Z40*1),"",Z40*1)</f>
        <v/>
      </c>
      <c r="T40" s="86"/>
      <c r="U40" s="89"/>
      <c r="V40" s="90"/>
      <c r="W40" s="91"/>
      <c r="X40" s="53" t="str">
        <f t="shared" si="1"/>
        <v/>
      </c>
      <c r="Y40" s="61">
        <f>IF(B40&lt;&gt;"",IF(入国状況=1,IF(COUNTA(F40,G40,H41,I40,O40,P40,Q40,T40)=8,0,1),IF(COUNTA(F40,G40,H41,I40,O40,L40,P40,Q40,T40)=9,0,1)),0)</f>
        <v>0</v>
      </c>
      <c r="Z40" s="53" t="str">
        <f t="shared" ca="1" si="2"/>
        <v/>
      </c>
      <c r="AA40" s="53" t="str">
        <f t="shared" si="3"/>
        <v/>
      </c>
      <c r="AB40" s="53" t="str">
        <f t="shared" si="4"/>
        <v/>
      </c>
      <c r="AC40" s="53" t="str">
        <f t="shared" si="0"/>
        <v/>
      </c>
      <c r="AD40" s="53"/>
      <c r="AE40" s="52"/>
      <c r="AF40" s="52"/>
      <c r="AG40" s="2"/>
      <c r="AH40" s="2"/>
    </row>
    <row r="41" spans="1:34" ht="27" customHeight="1" x14ac:dyDescent="0.25">
      <c r="A41" s="85"/>
      <c r="B41" s="101"/>
      <c r="C41" s="102"/>
      <c r="D41" s="102"/>
      <c r="E41" s="103"/>
      <c r="F41" s="87"/>
      <c r="G41" s="87"/>
      <c r="H41" s="50"/>
      <c r="I41" s="87"/>
      <c r="J41" s="87"/>
      <c r="K41" s="87"/>
      <c r="L41" s="95"/>
      <c r="M41" s="96"/>
      <c r="N41" s="97"/>
      <c r="O41" s="87"/>
      <c r="P41" s="87"/>
      <c r="Q41" s="87"/>
      <c r="R41" s="87"/>
      <c r="S41" s="88"/>
      <c r="T41" s="87"/>
      <c r="U41" s="90"/>
      <c r="V41" s="90"/>
      <c r="W41" s="91"/>
      <c r="X41" s="53" t="str">
        <f t="shared" si="1"/>
        <v/>
      </c>
      <c r="Y41" s="61"/>
      <c r="Z41" s="53" t="str">
        <f t="shared" ca="1" si="2"/>
        <v/>
      </c>
      <c r="AA41" s="53" t="str">
        <f t="shared" si="3"/>
        <v/>
      </c>
      <c r="AB41" s="53" t="str">
        <f t="shared" si="4"/>
        <v/>
      </c>
      <c r="AC41" s="53" t="str">
        <f t="shared" si="0"/>
        <v/>
      </c>
      <c r="AD41" s="53"/>
      <c r="AE41" s="52"/>
      <c r="AF41" s="52"/>
      <c r="AG41" s="2"/>
      <c r="AH41" s="2"/>
    </row>
    <row r="42" spans="1:34" ht="14.25" customHeight="1" x14ac:dyDescent="0.25">
      <c r="A42" s="84">
        <v>10</v>
      </c>
      <c r="B42" s="98"/>
      <c r="C42" s="99"/>
      <c r="D42" s="99"/>
      <c r="E42" s="100"/>
      <c r="F42" s="86"/>
      <c r="G42" s="86"/>
      <c r="H42" s="77" t="s">
        <v>53</v>
      </c>
      <c r="I42" s="86"/>
      <c r="J42" s="87"/>
      <c r="K42" s="87"/>
      <c r="L42" s="92"/>
      <c r="M42" s="93"/>
      <c r="N42" s="94"/>
      <c r="O42" s="86"/>
      <c r="P42" s="86"/>
      <c r="Q42" s="86"/>
      <c r="R42" s="86"/>
      <c r="S42" s="88" t="str">
        <f t="shared" ref="S42" ca="1" si="13">IF(ISERROR(Z42*1),"",Z42*1)</f>
        <v/>
      </c>
      <c r="T42" s="86"/>
      <c r="U42" s="89"/>
      <c r="V42" s="90"/>
      <c r="W42" s="91"/>
      <c r="X42" s="53" t="str">
        <f t="shared" si="1"/>
        <v/>
      </c>
      <c r="Y42" s="61">
        <f>IF(B42&lt;&gt;"",IF(入国状況=1,IF(COUNTA(F42,G42,H43,I42,O42,P42,Q42,T42)=8,0,1),IF(COUNTA(F42,G42,H43,I42,O42,L42,P42,Q42,T42)=9,0,1)),0)</f>
        <v>0</v>
      </c>
      <c r="Z42" s="53" t="str">
        <f t="shared" ca="1" si="2"/>
        <v/>
      </c>
      <c r="AA42" s="53" t="str">
        <f t="shared" si="3"/>
        <v/>
      </c>
      <c r="AB42" s="53" t="str">
        <f t="shared" si="4"/>
        <v/>
      </c>
      <c r="AC42" s="53" t="str">
        <f t="shared" si="0"/>
        <v/>
      </c>
      <c r="AD42" s="53"/>
      <c r="AE42" s="52"/>
      <c r="AF42" s="52"/>
      <c r="AG42" s="2"/>
      <c r="AH42" s="2"/>
    </row>
    <row r="43" spans="1:34" ht="27" customHeight="1" x14ac:dyDescent="0.25">
      <c r="A43" s="85"/>
      <c r="B43" s="101"/>
      <c r="C43" s="102"/>
      <c r="D43" s="102"/>
      <c r="E43" s="103"/>
      <c r="F43" s="87"/>
      <c r="G43" s="87"/>
      <c r="H43" s="50"/>
      <c r="I43" s="87"/>
      <c r="J43" s="87"/>
      <c r="K43" s="87"/>
      <c r="L43" s="95"/>
      <c r="M43" s="96"/>
      <c r="N43" s="97"/>
      <c r="O43" s="87"/>
      <c r="P43" s="87"/>
      <c r="Q43" s="87"/>
      <c r="R43" s="87"/>
      <c r="S43" s="88"/>
      <c r="T43" s="87"/>
      <c r="U43" s="90"/>
      <c r="V43" s="90"/>
      <c r="W43" s="91"/>
      <c r="X43" s="53" t="str">
        <f t="shared" si="1"/>
        <v/>
      </c>
      <c r="Y43" s="61"/>
      <c r="Z43" s="53" t="str">
        <f t="shared" ca="1" si="2"/>
        <v/>
      </c>
      <c r="AA43" s="53" t="str">
        <f t="shared" si="3"/>
        <v/>
      </c>
      <c r="AB43" s="53" t="str">
        <f t="shared" si="4"/>
        <v/>
      </c>
      <c r="AC43" s="53" t="str">
        <f t="shared" si="0"/>
        <v/>
      </c>
      <c r="AD43" s="53"/>
      <c r="AF43" s="52"/>
      <c r="AG43" s="2"/>
      <c r="AH43" s="2"/>
    </row>
    <row r="44" spans="1:34" ht="14.25" customHeight="1" x14ac:dyDescent="0.25">
      <c r="A44" s="84">
        <v>11</v>
      </c>
      <c r="B44" s="98"/>
      <c r="C44" s="99"/>
      <c r="D44" s="99"/>
      <c r="E44" s="100"/>
      <c r="F44" s="86"/>
      <c r="G44" s="86"/>
      <c r="H44" s="77" t="s">
        <v>53</v>
      </c>
      <c r="I44" s="86"/>
      <c r="J44" s="87"/>
      <c r="K44" s="87"/>
      <c r="L44" s="92"/>
      <c r="M44" s="93"/>
      <c r="N44" s="94"/>
      <c r="O44" s="86"/>
      <c r="P44" s="86"/>
      <c r="Q44" s="86"/>
      <c r="R44" s="86"/>
      <c r="S44" s="88" t="str">
        <f t="shared" ref="S44" ca="1" si="14">IF(ISERROR(Z44*1),"",Z44*1)</f>
        <v/>
      </c>
      <c r="T44" s="86"/>
      <c r="U44" s="89"/>
      <c r="V44" s="90"/>
      <c r="W44" s="91"/>
      <c r="X44" s="53" t="str">
        <f t="shared" ref="X44:X59" si="15">CONCATENATE(O44,P44)</f>
        <v/>
      </c>
      <c r="Y44" s="61">
        <f>IF(B44&lt;&gt;"",IF(入国状況=1,IF(COUNTA(F44,G44,H45,I44,O44,P44,Q44,T44)=8,0,1),IF(COUNTA(F44,G44,H45,I44,O44,L44,P44,Q44,T44)=9,0,1)),0)</f>
        <v>0</v>
      </c>
      <c r="Z44" s="53" t="str">
        <f t="shared" ref="Z44:Z59" ca="1" si="16">IFERROR(VLOOKUP(X44,INDIRECT(AC44),AA44,0)*AB44,"")</f>
        <v/>
      </c>
      <c r="AA44" s="53" t="str">
        <f t="shared" ref="AA44:AA59" si="17">IF(ISERROR(VLOOKUP(I44,$AB$1:$AC$13,2,0)),"",VLOOKUP(I44,$AB$1:$AC$13,2,0))</f>
        <v/>
      </c>
      <c r="AB44" s="53" t="str">
        <f t="shared" ref="AB44:AB59" si="18">IF(ISERROR(VLOOKUP(Q44,$AD$1:$AE$6,2,FALSE)),"",VLOOKUP(Q44,$AD$1:$AE$6,2,FALSE))</f>
        <v/>
      </c>
      <c r="AC44" s="53" t="str">
        <f t="shared" si="0"/>
        <v/>
      </c>
      <c r="AD44" s="53"/>
      <c r="AE44" s="52"/>
      <c r="AF44" s="52"/>
      <c r="AG44" s="2"/>
      <c r="AH44" s="2"/>
    </row>
    <row r="45" spans="1:34" ht="27" customHeight="1" x14ac:dyDescent="0.25">
      <c r="A45" s="85"/>
      <c r="B45" s="101"/>
      <c r="C45" s="102"/>
      <c r="D45" s="102"/>
      <c r="E45" s="103"/>
      <c r="F45" s="87"/>
      <c r="G45" s="87"/>
      <c r="H45" s="50"/>
      <c r="I45" s="87"/>
      <c r="J45" s="87"/>
      <c r="K45" s="87"/>
      <c r="L45" s="95"/>
      <c r="M45" s="96"/>
      <c r="N45" s="97"/>
      <c r="O45" s="87"/>
      <c r="P45" s="87"/>
      <c r="Q45" s="87"/>
      <c r="R45" s="87"/>
      <c r="S45" s="88"/>
      <c r="T45" s="87"/>
      <c r="U45" s="90"/>
      <c r="V45" s="90"/>
      <c r="W45" s="91"/>
      <c r="X45" s="53" t="str">
        <f t="shared" si="15"/>
        <v/>
      </c>
      <c r="Y45" s="61"/>
      <c r="Z45" s="53" t="str">
        <f t="shared" ca="1" si="16"/>
        <v/>
      </c>
      <c r="AA45" s="53" t="str">
        <f t="shared" si="17"/>
        <v/>
      </c>
      <c r="AB45" s="53" t="str">
        <f t="shared" si="18"/>
        <v/>
      </c>
      <c r="AC45" s="53" t="str">
        <f t="shared" si="0"/>
        <v/>
      </c>
      <c r="AD45" s="53"/>
      <c r="AE45" s="52"/>
      <c r="AF45" s="52"/>
      <c r="AG45" s="2"/>
      <c r="AH45" s="2"/>
    </row>
    <row r="46" spans="1:34" ht="14.25" customHeight="1" x14ac:dyDescent="0.25">
      <c r="A46" s="84">
        <v>12</v>
      </c>
      <c r="B46" s="98"/>
      <c r="C46" s="99"/>
      <c r="D46" s="99"/>
      <c r="E46" s="100"/>
      <c r="F46" s="86"/>
      <c r="G46" s="86"/>
      <c r="H46" s="77" t="s">
        <v>53</v>
      </c>
      <c r="I46" s="86"/>
      <c r="J46" s="87"/>
      <c r="K46" s="87"/>
      <c r="L46" s="92"/>
      <c r="M46" s="93"/>
      <c r="N46" s="94"/>
      <c r="O46" s="86"/>
      <c r="P46" s="86"/>
      <c r="Q46" s="86"/>
      <c r="R46" s="86"/>
      <c r="S46" s="88" t="str">
        <f t="shared" ref="S46" ca="1" si="19">IF(ISERROR(Z46*1),"",Z46*1)</f>
        <v/>
      </c>
      <c r="T46" s="86"/>
      <c r="U46" s="89"/>
      <c r="V46" s="90"/>
      <c r="W46" s="91"/>
      <c r="X46" s="53" t="str">
        <f t="shared" si="15"/>
        <v/>
      </c>
      <c r="Y46" s="61">
        <f>IF(B46&lt;&gt;"",IF(入国状況=1,IF(COUNTA(F46,G46,H47,I46,O46,P46,Q46,T46)=8,0,1),IF(COUNTA(F46,G46,H47,I46,O46,L46,P46,Q46,T46)=9,0,1)),0)</f>
        <v>0</v>
      </c>
      <c r="Z46" s="53" t="str">
        <f t="shared" ca="1" si="16"/>
        <v/>
      </c>
      <c r="AA46" s="53" t="str">
        <f t="shared" si="17"/>
        <v/>
      </c>
      <c r="AB46" s="53" t="str">
        <f t="shared" si="18"/>
        <v/>
      </c>
      <c r="AC46" s="53" t="str">
        <f t="shared" si="0"/>
        <v/>
      </c>
      <c r="AD46" s="53"/>
      <c r="AE46" s="52"/>
      <c r="AF46" s="52"/>
      <c r="AG46" s="2"/>
      <c r="AH46" s="2"/>
    </row>
    <row r="47" spans="1:34" ht="27" customHeight="1" x14ac:dyDescent="0.25">
      <c r="A47" s="85"/>
      <c r="B47" s="101"/>
      <c r="C47" s="102"/>
      <c r="D47" s="102"/>
      <c r="E47" s="103"/>
      <c r="F47" s="87"/>
      <c r="G47" s="87"/>
      <c r="H47" s="50"/>
      <c r="I47" s="87"/>
      <c r="J47" s="87"/>
      <c r="K47" s="87"/>
      <c r="L47" s="95"/>
      <c r="M47" s="96"/>
      <c r="N47" s="97"/>
      <c r="O47" s="87"/>
      <c r="P47" s="87"/>
      <c r="Q47" s="87"/>
      <c r="R47" s="87"/>
      <c r="S47" s="88"/>
      <c r="T47" s="87"/>
      <c r="U47" s="90"/>
      <c r="V47" s="90"/>
      <c r="W47" s="91"/>
      <c r="X47" s="53" t="str">
        <f t="shared" si="15"/>
        <v/>
      </c>
      <c r="Y47" s="61"/>
      <c r="Z47" s="53" t="str">
        <f t="shared" ca="1" si="16"/>
        <v/>
      </c>
      <c r="AA47" s="53" t="str">
        <f t="shared" si="17"/>
        <v/>
      </c>
      <c r="AB47" s="53" t="str">
        <f t="shared" si="18"/>
        <v/>
      </c>
      <c r="AC47" s="53" t="str">
        <f t="shared" si="0"/>
        <v/>
      </c>
      <c r="AD47" s="53"/>
      <c r="AE47" s="52"/>
      <c r="AF47" s="52"/>
      <c r="AG47" s="2"/>
      <c r="AH47" s="2"/>
    </row>
    <row r="48" spans="1:34" ht="14.25" customHeight="1" x14ac:dyDescent="0.25">
      <c r="A48" s="84">
        <v>13</v>
      </c>
      <c r="B48" s="98"/>
      <c r="C48" s="99"/>
      <c r="D48" s="99"/>
      <c r="E48" s="100"/>
      <c r="F48" s="86"/>
      <c r="G48" s="86"/>
      <c r="H48" s="77" t="s">
        <v>53</v>
      </c>
      <c r="I48" s="86"/>
      <c r="J48" s="87"/>
      <c r="K48" s="87"/>
      <c r="L48" s="92"/>
      <c r="M48" s="93"/>
      <c r="N48" s="94"/>
      <c r="O48" s="86"/>
      <c r="P48" s="86"/>
      <c r="Q48" s="86"/>
      <c r="R48" s="86"/>
      <c r="S48" s="88" t="str">
        <f t="shared" ref="S48" ca="1" si="20">IF(ISERROR(Z48*1),"",Z48*1)</f>
        <v/>
      </c>
      <c r="T48" s="86"/>
      <c r="U48" s="89"/>
      <c r="V48" s="90"/>
      <c r="W48" s="91"/>
      <c r="X48" s="53" t="str">
        <f t="shared" si="15"/>
        <v/>
      </c>
      <c r="Y48" s="61">
        <f>IF(B48&lt;&gt;"",IF(入国状況=1,IF(COUNTA(F48,G48,H49,I48,O48,P48,Q48,T48)=8,0,1),IF(COUNTA(F48,G48,H49,I48,O48,L48,P48,Q48,T48)=9,0,1)),0)</f>
        <v>0</v>
      </c>
      <c r="Z48" s="53" t="str">
        <f t="shared" ca="1" si="16"/>
        <v/>
      </c>
      <c r="AA48" s="53" t="str">
        <f t="shared" si="17"/>
        <v/>
      </c>
      <c r="AB48" s="53" t="str">
        <f t="shared" si="18"/>
        <v/>
      </c>
      <c r="AC48" s="53" t="str">
        <f t="shared" si="0"/>
        <v/>
      </c>
      <c r="AD48" s="53"/>
      <c r="AE48" s="52"/>
      <c r="AF48" s="52"/>
      <c r="AG48" s="2"/>
      <c r="AH48" s="2"/>
    </row>
    <row r="49" spans="1:34" ht="27" customHeight="1" x14ac:dyDescent="0.25">
      <c r="A49" s="85"/>
      <c r="B49" s="101"/>
      <c r="C49" s="102"/>
      <c r="D49" s="102"/>
      <c r="E49" s="103"/>
      <c r="F49" s="87"/>
      <c r="G49" s="87"/>
      <c r="H49" s="50"/>
      <c r="I49" s="87"/>
      <c r="J49" s="87"/>
      <c r="K49" s="87"/>
      <c r="L49" s="95"/>
      <c r="M49" s="96"/>
      <c r="N49" s="97"/>
      <c r="O49" s="87"/>
      <c r="P49" s="87"/>
      <c r="Q49" s="87"/>
      <c r="R49" s="87"/>
      <c r="S49" s="88"/>
      <c r="T49" s="87"/>
      <c r="U49" s="90"/>
      <c r="V49" s="90"/>
      <c r="W49" s="91"/>
      <c r="X49" s="53" t="str">
        <f t="shared" si="15"/>
        <v/>
      </c>
      <c r="Y49" s="61"/>
      <c r="Z49" s="53" t="str">
        <f t="shared" ca="1" si="16"/>
        <v/>
      </c>
      <c r="AA49" s="53" t="str">
        <f t="shared" si="17"/>
        <v/>
      </c>
      <c r="AB49" s="53" t="str">
        <f t="shared" si="18"/>
        <v/>
      </c>
      <c r="AC49" s="53" t="str">
        <f t="shared" si="0"/>
        <v/>
      </c>
      <c r="AD49" s="53"/>
      <c r="AE49" s="52"/>
      <c r="AF49" s="52"/>
      <c r="AG49" s="2"/>
      <c r="AH49" s="2"/>
    </row>
    <row r="50" spans="1:34" ht="14.25" customHeight="1" x14ac:dyDescent="0.25">
      <c r="A50" s="84">
        <v>14</v>
      </c>
      <c r="B50" s="98"/>
      <c r="C50" s="99"/>
      <c r="D50" s="99"/>
      <c r="E50" s="100"/>
      <c r="F50" s="86"/>
      <c r="G50" s="86"/>
      <c r="H50" s="77" t="s">
        <v>53</v>
      </c>
      <c r="I50" s="86"/>
      <c r="J50" s="87"/>
      <c r="K50" s="87"/>
      <c r="L50" s="92"/>
      <c r="M50" s="93"/>
      <c r="N50" s="94"/>
      <c r="O50" s="86"/>
      <c r="P50" s="86"/>
      <c r="Q50" s="86"/>
      <c r="R50" s="86"/>
      <c r="S50" s="88" t="str">
        <f t="shared" ref="S50" ca="1" si="21">IF(ISERROR(Z50*1),"",Z50*1)</f>
        <v/>
      </c>
      <c r="T50" s="86"/>
      <c r="U50" s="89"/>
      <c r="V50" s="90"/>
      <c r="W50" s="91"/>
      <c r="X50" s="53" t="str">
        <f t="shared" si="15"/>
        <v/>
      </c>
      <c r="Y50" s="61">
        <f>IF(B50&lt;&gt;"",IF(入国状況=1,IF(COUNTA(F50,G50,H51,I50,O50,P50,Q50,T50)=8,0,1),IF(COUNTA(F50,G50,H51,I50,O50,L50,P50,Q50,T50)=9,0,1)),0)</f>
        <v>0</v>
      </c>
      <c r="Z50" s="53" t="str">
        <f t="shared" ca="1" si="16"/>
        <v/>
      </c>
      <c r="AA50" s="53" t="str">
        <f t="shared" si="17"/>
        <v/>
      </c>
      <c r="AB50" s="53" t="str">
        <f t="shared" si="18"/>
        <v/>
      </c>
      <c r="AC50" s="53" t="str">
        <f t="shared" si="0"/>
        <v/>
      </c>
      <c r="AD50" s="53"/>
      <c r="AE50" s="52"/>
      <c r="AF50" s="52"/>
      <c r="AG50" s="2"/>
      <c r="AH50" s="2"/>
    </row>
    <row r="51" spans="1:34" ht="27" customHeight="1" x14ac:dyDescent="0.25">
      <c r="A51" s="85"/>
      <c r="B51" s="101"/>
      <c r="C51" s="102"/>
      <c r="D51" s="102"/>
      <c r="E51" s="103"/>
      <c r="F51" s="87"/>
      <c r="G51" s="87"/>
      <c r="H51" s="50"/>
      <c r="I51" s="87"/>
      <c r="J51" s="87"/>
      <c r="K51" s="87"/>
      <c r="L51" s="95"/>
      <c r="M51" s="96"/>
      <c r="N51" s="97"/>
      <c r="O51" s="87"/>
      <c r="P51" s="87"/>
      <c r="Q51" s="87"/>
      <c r="R51" s="87"/>
      <c r="S51" s="88"/>
      <c r="T51" s="87"/>
      <c r="U51" s="90"/>
      <c r="V51" s="90"/>
      <c r="W51" s="91"/>
      <c r="X51" s="53" t="str">
        <f t="shared" si="15"/>
        <v/>
      </c>
      <c r="Y51" s="61"/>
      <c r="Z51" s="53" t="str">
        <f t="shared" ca="1" si="16"/>
        <v/>
      </c>
      <c r="AA51" s="53" t="str">
        <f t="shared" si="17"/>
        <v/>
      </c>
      <c r="AB51" s="53" t="str">
        <f t="shared" si="18"/>
        <v/>
      </c>
      <c r="AC51" s="53" t="str">
        <f t="shared" si="0"/>
        <v/>
      </c>
      <c r="AD51" s="53"/>
      <c r="AE51" s="52"/>
      <c r="AF51" s="52"/>
      <c r="AG51" s="2"/>
      <c r="AH51" s="2"/>
    </row>
    <row r="52" spans="1:34" ht="14.25" customHeight="1" x14ac:dyDescent="0.25">
      <c r="A52" s="84">
        <v>15</v>
      </c>
      <c r="B52" s="98"/>
      <c r="C52" s="99"/>
      <c r="D52" s="99"/>
      <c r="E52" s="100"/>
      <c r="F52" s="86"/>
      <c r="G52" s="86"/>
      <c r="H52" s="77" t="s">
        <v>53</v>
      </c>
      <c r="I52" s="86"/>
      <c r="J52" s="87"/>
      <c r="K52" s="87"/>
      <c r="L52" s="92"/>
      <c r="M52" s="93"/>
      <c r="N52" s="94"/>
      <c r="O52" s="86"/>
      <c r="P52" s="86"/>
      <c r="Q52" s="86"/>
      <c r="R52" s="86"/>
      <c r="S52" s="88" t="str">
        <f t="shared" ref="S52" ca="1" si="22">IF(ISERROR(Z52*1),"",Z52*1)</f>
        <v/>
      </c>
      <c r="T52" s="86"/>
      <c r="U52" s="89"/>
      <c r="V52" s="90"/>
      <c r="W52" s="91"/>
      <c r="X52" s="53" t="str">
        <f t="shared" si="15"/>
        <v/>
      </c>
      <c r="Y52" s="61">
        <f>IF(B52&lt;&gt;"",IF(入国状況=1,IF(COUNTA(F52,G52,H53,I52,O52,P52,Q52,T52)=8,0,1),IF(COUNTA(F52,G52,H53,I52,O52,L52,P52,Q52,T52)=9,0,1)),0)</f>
        <v>0</v>
      </c>
      <c r="Z52" s="53" t="str">
        <f t="shared" ca="1" si="16"/>
        <v/>
      </c>
      <c r="AA52" s="53" t="str">
        <f t="shared" si="17"/>
        <v/>
      </c>
      <c r="AB52" s="53" t="str">
        <f t="shared" si="18"/>
        <v/>
      </c>
      <c r="AC52" s="53" t="str">
        <f t="shared" si="0"/>
        <v/>
      </c>
      <c r="AD52" s="53"/>
      <c r="AE52" s="52"/>
      <c r="AF52" s="52"/>
      <c r="AG52" s="2"/>
      <c r="AH52" s="2"/>
    </row>
    <row r="53" spans="1:34" ht="27" customHeight="1" x14ac:dyDescent="0.25">
      <c r="A53" s="85"/>
      <c r="B53" s="101"/>
      <c r="C53" s="102"/>
      <c r="D53" s="102"/>
      <c r="E53" s="103"/>
      <c r="F53" s="87"/>
      <c r="G53" s="87"/>
      <c r="H53" s="50"/>
      <c r="I53" s="87"/>
      <c r="J53" s="87"/>
      <c r="K53" s="87"/>
      <c r="L53" s="95"/>
      <c r="M53" s="96"/>
      <c r="N53" s="97"/>
      <c r="O53" s="87"/>
      <c r="P53" s="87"/>
      <c r="Q53" s="87"/>
      <c r="R53" s="87"/>
      <c r="S53" s="88"/>
      <c r="T53" s="87"/>
      <c r="U53" s="90"/>
      <c r="V53" s="90"/>
      <c r="W53" s="91"/>
      <c r="X53" s="53" t="str">
        <f t="shared" si="15"/>
        <v/>
      </c>
      <c r="Y53" s="61"/>
      <c r="Z53" s="53" t="str">
        <f t="shared" ca="1" si="16"/>
        <v/>
      </c>
      <c r="AA53" s="53" t="str">
        <f t="shared" si="17"/>
        <v/>
      </c>
      <c r="AB53" s="53" t="str">
        <f t="shared" si="18"/>
        <v/>
      </c>
      <c r="AC53" s="53" t="str">
        <f t="shared" si="0"/>
        <v/>
      </c>
      <c r="AD53" s="53"/>
      <c r="AE53" s="52"/>
      <c r="AF53" s="52"/>
      <c r="AG53" s="2"/>
      <c r="AH53" s="2"/>
    </row>
    <row r="54" spans="1:34" ht="14.25" customHeight="1" x14ac:dyDescent="0.25">
      <c r="A54" s="84">
        <v>16</v>
      </c>
      <c r="B54" s="98"/>
      <c r="C54" s="99"/>
      <c r="D54" s="99"/>
      <c r="E54" s="100"/>
      <c r="F54" s="86"/>
      <c r="G54" s="86"/>
      <c r="H54" s="77" t="s">
        <v>53</v>
      </c>
      <c r="I54" s="86"/>
      <c r="J54" s="87"/>
      <c r="K54" s="87"/>
      <c r="L54" s="92"/>
      <c r="M54" s="93"/>
      <c r="N54" s="94"/>
      <c r="O54" s="86"/>
      <c r="P54" s="86"/>
      <c r="Q54" s="86"/>
      <c r="R54" s="86"/>
      <c r="S54" s="88" t="str">
        <f t="shared" ref="S54" ca="1" si="23">IF(ISERROR(Z54*1),"",Z54*1)</f>
        <v/>
      </c>
      <c r="T54" s="86"/>
      <c r="U54" s="89"/>
      <c r="V54" s="90"/>
      <c r="W54" s="91"/>
      <c r="X54" s="53" t="str">
        <f t="shared" si="15"/>
        <v/>
      </c>
      <c r="Y54" s="61">
        <f>IF(B54&lt;&gt;"",IF(入国状況=1,IF(COUNTA(F54,G54,H55,I54,O54,P54,Q54,T54)=8,0,1),IF(COUNTA(F54,G54,H55,I54,O54,L54,P54,Q54,T54)=9,0,1)),0)</f>
        <v>0</v>
      </c>
      <c r="Z54" s="53" t="str">
        <f t="shared" ca="1" si="16"/>
        <v/>
      </c>
      <c r="AA54" s="53" t="str">
        <f t="shared" si="17"/>
        <v/>
      </c>
      <c r="AB54" s="53" t="str">
        <f t="shared" si="18"/>
        <v/>
      </c>
      <c r="AC54" s="53" t="str">
        <f t="shared" si="0"/>
        <v/>
      </c>
      <c r="AD54" s="53"/>
      <c r="AE54" s="52"/>
      <c r="AF54" s="52"/>
      <c r="AG54" s="2"/>
      <c r="AH54" s="2"/>
    </row>
    <row r="55" spans="1:34" ht="27" customHeight="1" x14ac:dyDescent="0.25">
      <c r="A55" s="85"/>
      <c r="B55" s="101"/>
      <c r="C55" s="102"/>
      <c r="D55" s="102"/>
      <c r="E55" s="103"/>
      <c r="F55" s="87"/>
      <c r="G55" s="87"/>
      <c r="H55" s="50"/>
      <c r="I55" s="87"/>
      <c r="J55" s="87"/>
      <c r="K55" s="87"/>
      <c r="L55" s="95"/>
      <c r="M55" s="96"/>
      <c r="N55" s="97"/>
      <c r="O55" s="87"/>
      <c r="P55" s="87"/>
      <c r="Q55" s="87"/>
      <c r="R55" s="87"/>
      <c r="S55" s="88"/>
      <c r="T55" s="87"/>
      <c r="U55" s="90"/>
      <c r="V55" s="90"/>
      <c r="W55" s="91"/>
      <c r="X55" s="53" t="str">
        <f t="shared" si="15"/>
        <v/>
      </c>
      <c r="Y55" s="61"/>
      <c r="Z55" s="53" t="str">
        <f t="shared" ca="1" si="16"/>
        <v/>
      </c>
      <c r="AA55" s="53" t="str">
        <f t="shared" si="17"/>
        <v/>
      </c>
      <c r="AB55" s="53" t="str">
        <f t="shared" si="18"/>
        <v/>
      </c>
      <c r="AC55" s="53" t="str">
        <f t="shared" si="0"/>
        <v/>
      </c>
      <c r="AD55" s="53"/>
      <c r="AE55" s="52"/>
      <c r="AF55" s="52"/>
      <c r="AG55" s="2"/>
      <c r="AH55" s="2"/>
    </row>
    <row r="56" spans="1:34" ht="14.25" customHeight="1" x14ac:dyDescent="0.25">
      <c r="A56" s="84">
        <v>17</v>
      </c>
      <c r="B56" s="98"/>
      <c r="C56" s="99"/>
      <c r="D56" s="99"/>
      <c r="E56" s="100"/>
      <c r="F56" s="86"/>
      <c r="G56" s="86"/>
      <c r="H56" s="77" t="s">
        <v>53</v>
      </c>
      <c r="I56" s="86"/>
      <c r="J56" s="87"/>
      <c r="K56" s="87"/>
      <c r="L56" s="92"/>
      <c r="M56" s="93"/>
      <c r="N56" s="94"/>
      <c r="O56" s="86"/>
      <c r="P56" s="86"/>
      <c r="Q56" s="86"/>
      <c r="R56" s="86"/>
      <c r="S56" s="88" t="str">
        <f t="shared" ref="S56" ca="1" si="24">IF(ISERROR(Z56*1),"",Z56*1)</f>
        <v/>
      </c>
      <c r="T56" s="86"/>
      <c r="U56" s="89"/>
      <c r="V56" s="90"/>
      <c r="W56" s="91"/>
      <c r="X56" s="53" t="str">
        <f t="shared" si="15"/>
        <v/>
      </c>
      <c r="Y56" s="61">
        <f>IF(B56&lt;&gt;"",IF(入国状況=1,IF(COUNTA(F56,G56,H57,I56,O56,P56,Q56,T56)=8,0,1),IF(COUNTA(F56,G56,H57,I56,O56,L56,P56,Q56,T56)=9,0,1)),0)</f>
        <v>0</v>
      </c>
      <c r="Z56" s="53" t="str">
        <f t="shared" ca="1" si="16"/>
        <v/>
      </c>
      <c r="AA56" s="53" t="str">
        <f t="shared" si="17"/>
        <v/>
      </c>
      <c r="AB56" s="53" t="str">
        <f t="shared" si="18"/>
        <v/>
      </c>
      <c r="AC56" s="53" t="str">
        <f t="shared" si="0"/>
        <v/>
      </c>
      <c r="AD56" s="53"/>
      <c r="AE56" s="52"/>
      <c r="AF56" s="52"/>
      <c r="AG56" s="2"/>
      <c r="AH56" s="2"/>
    </row>
    <row r="57" spans="1:34" ht="27" customHeight="1" x14ac:dyDescent="0.25">
      <c r="A57" s="85"/>
      <c r="B57" s="101"/>
      <c r="C57" s="102"/>
      <c r="D57" s="102"/>
      <c r="E57" s="103"/>
      <c r="F57" s="87"/>
      <c r="G57" s="87"/>
      <c r="H57" s="50"/>
      <c r="I57" s="87"/>
      <c r="J57" s="87"/>
      <c r="K57" s="87"/>
      <c r="L57" s="95"/>
      <c r="M57" s="96"/>
      <c r="N57" s="97"/>
      <c r="O57" s="87"/>
      <c r="P57" s="87"/>
      <c r="Q57" s="87"/>
      <c r="R57" s="87"/>
      <c r="S57" s="88"/>
      <c r="T57" s="87"/>
      <c r="U57" s="90"/>
      <c r="V57" s="90"/>
      <c r="W57" s="91"/>
      <c r="X57" s="53" t="str">
        <f t="shared" si="15"/>
        <v/>
      </c>
      <c r="Y57" s="61"/>
      <c r="Z57" s="53" t="str">
        <f t="shared" ca="1" si="16"/>
        <v/>
      </c>
      <c r="AA57" s="53" t="str">
        <f t="shared" si="17"/>
        <v/>
      </c>
      <c r="AB57" s="53" t="str">
        <f t="shared" si="18"/>
        <v/>
      </c>
      <c r="AC57" s="53" t="str">
        <f t="shared" si="0"/>
        <v/>
      </c>
      <c r="AD57" s="53"/>
      <c r="AE57" s="52"/>
      <c r="AF57" s="52"/>
      <c r="AG57" s="2"/>
      <c r="AH57" s="2"/>
    </row>
    <row r="58" spans="1:34" ht="14.25" customHeight="1" x14ac:dyDescent="0.25">
      <c r="A58" s="84">
        <v>18</v>
      </c>
      <c r="B58" s="98"/>
      <c r="C58" s="99"/>
      <c r="D58" s="99"/>
      <c r="E58" s="100"/>
      <c r="F58" s="86"/>
      <c r="G58" s="86"/>
      <c r="H58" s="77" t="s">
        <v>53</v>
      </c>
      <c r="I58" s="86"/>
      <c r="J58" s="87"/>
      <c r="K58" s="87"/>
      <c r="L58" s="92"/>
      <c r="M58" s="93"/>
      <c r="N58" s="94"/>
      <c r="O58" s="86"/>
      <c r="P58" s="86"/>
      <c r="Q58" s="86"/>
      <c r="R58" s="86"/>
      <c r="S58" s="88" t="str">
        <f t="shared" ref="S58" ca="1" si="25">IF(ISERROR(Z58*1),"",Z58*1)</f>
        <v/>
      </c>
      <c r="T58" s="86"/>
      <c r="U58" s="89"/>
      <c r="V58" s="90"/>
      <c r="W58" s="91"/>
      <c r="X58" s="53" t="str">
        <f t="shared" si="15"/>
        <v/>
      </c>
      <c r="Y58" s="61">
        <f>IF(B58&lt;&gt;"",IF(入国状況=1,IF(COUNTA(F58,G58,H59,I58,O58,P58,Q58,T58)=8,0,1),IF(COUNTA(F58,G58,H59,I58,O58,L58,P58,Q58,T58)=9,0,1)),0)</f>
        <v>0</v>
      </c>
      <c r="Z58" s="53" t="str">
        <f t="shared" ca="1" si="16"/>
        <v/>
      </c>
      <c r="AA58" s="53" t="str">
        <f t="shared" si="17"/>
        <v/>
      </c>
      <c r="AB58" s="53" t="str">
        <f t="shared" si="18"/>
        <v/>
      </c>
      <c r="AC58" s="53" t="str">
        <f t="shared" si="0"/>
        <v/>
      </c>
      <c r="AD58" s="53"/>
      <c r="AE58" s="52"/>
      <c r="AF58" s="52"/>
      <c r="AG58" s="2"/>
      <c r="AH58" s="2"/>
    </row>
    <row r="59" spans="1:34" ht="27" customHeight="1" x14ac:dyDescent="0.25">
      <c r="A59" s="85"/>
      <c r="B59" s="101"/>
      <c r="C59" s="102"/>
      <c r="D59" s="102"/>
      <c r="E59" s="103"/>
      <c r="F59" s="87"/>
      <c r="G59" s="87"/>
      <c r="H59" s="50"/>
      <c r="I59" s="87"/>
      <c r="J59" s="87"/>
      <c r="K59" s="87"/>
      <c r="L59" s="95"/>
      <c r="M59" s="96"/>
      <c r="N59" s="97"/>
      <c r="O59" s="87"/>
      <c r="P59" s="87"/>
      <c r="Q59" s="87"/>
      <c r="R59" s="87"/>
      <c r="S59" s="88"/>
      <c r="T59" s="87"/>
      <c r="U59" s="90"/>
      <c r="V59" s="90"/>
      <c r="W59" s="91"/>
      <c r="X59" s="53" t="str">
        <f t="shared" si="15"/>
        <v/>
      </c>
      <c r="Y59" s="61"/>
      <c r="Z59" s="53" t="str">
        <f t="shared" ca="1" si="16"/>
        <v/>
      </c>
      <c r="AA59" s="53" t="str">
        <f t="shared" si="17"/>
        <v/>
      </c>
      <c r="AB59" s="53" t="str">
        <f t="shared" si="18"/>
        <v/>
      </c>
      <c r="AC59" s="53" t="str">
        <f t="shared" si="0"/>
        <v/>
      </c>
      <c r="AD59" s="53"/>
      <c r="AF59" s="52"/>
      <c r="AG59" s="2"/>
      <c r="AH59" s="2"/>
    </row>
    <row r="60" spans="1:34" ht="14.25" customHeight="1" x14ac:dyDescent="0.25">
      <c r="A60" s="84">
        <v>19</v>
      </c>
      <c r="B60" s="98"/>
      <c r="C60" s="99"/>
      <c r="D60" s="99"/>
      <c r="E60" s="100"/>
      <c r="F60" s="86"/>
      <c r="G60" s="86"/>
      <c r="H60" s="77" t="s">
        <v>53</v>
      </c>
      <c r="I60" s="86"/>
      <c r="J60" s="87"/>
      <c r="K60" s="87"/>
      <c r="L60" s="92"/>
      <c r="M60" s="93"/>
      <c r="N60" s="94"/>
      <c r="O60" s="86"/>
      <c r="P60" s="86"/>
      <c r="Q60" s="86"/>
      <c r="R60" s="86"/>
      <c r="S60" s="88" t="str">
        <f t="shared" ref="S60" ca="1" si="26">IF(ISERROR(Z60*1),"",Z60*1)</f>
        <v/>
      </c>
      <c r="T60" s="86"/>
      <c r="U60" s="89"/>
      <c r="V60" s="90"/>
      <c r="W60" s="91"/>
      <c r="X60" s="53" t="str">
        <f t="shared" ref="X60:X81" si="27">CONCATENATE(O60,P60)</f>
        <v/>
      </c>
      <c r="Y60" s="61">
        <f>IF(B60&lt;&gt;"",IF(入国状況=1,IF(COUNTA(F60,G60,H61,I60,O60,P60,Q60,T60)=8,0,1),IF(COUNTA(F60,G60,H61,I60,O60,L60,P60,Q60,T60)=9,0,1)),0)</f>
        <v>0</v>
      </c>
      <c r="Z60" s="53" t="str">
        <f t="shared" ref="Z60:Z81" ca="1" si="28">IFERROR(VLOOKUP(X60,INDIRECT(AC60),AA60,0)*AB60,"")</f>
        <v/>
      </c>
      <c r="AA60" s="53" t="str">
        <f t="shared" ref="AA60:AA81" si="29">IF(ISERROR(VLOOKUP(I60,$AB$1:$AC$13,2,0)),"",VLOOKUP(I60,$AB$1:$AC$13,2,0))</f>
        <v/>
      </c>
      <c r="AB60" s="53" t="str">
        <f t="shared" ref="AB60:AB81" si="30">IF(ISERROR(VLOOKUP(Q60,$AD$1:$AE$6,2,FALSE)),"",VLOOKUP(Q60,$AD$1:$AE$6,2,FALSE))</f>
        <v/>
      </c>
      <c r="AC60" s="53" t="str">
        <f t="shared" si="0"/>
        <v/>
      </c>
      <c r="AD60" s="53"/>
      <c r="AE60" s="52"/>
      <c r="AF60" s="52"/>
      <c r="AG60" s="2"/>
      <c r="AH60" s="2"/>
    </row>
    <row r="61" spans="1:34" ht="27" customHeight="1" x14ac:dyDescent="0.25">
      <c r="A61" s="85"/>
      <c r="B61" s="101"/>
      <c r="C61" s="102"/>
      <c r="D61" s="102"/>
      <c r="E61" s="103"/>
      <c r="F61" s="87"/>
      <c r="G61" s="87"/>
      <c r="H61" s="50"/>
      <c r="I61" s="87"/>
      <c r="J61" s="87"/>
      <c r="K61" s="87"/>
      <c r="L61" s="95"/>
      <c r="M61" s="96"/>
      <c r="N61" s="97"/>
      <c r="O61" s="87"/>
      <c r="P61" s="87"/>
      <c r="Q61" s="87"/>
      <c r="R61" s="87"/>
      <c r="S61" s="88"/>
      <c r="T61" s="87"/>
      <c r="U61" s="90"/>
      <c r="V61" s="90"/>
      <c r="W61" s="91"/>
      <c r="X61" s="53" t="str">
        <f t="shared" si="27"/>
        <v/>
      </c>
      <c r="Y61" s="61"/>
      <c r="Z61" s="53" t="str">
        <f t="shared" ca="1" si="28"/>
        <v/>
      </c>
      <c r="AA61" s="53" t="str">
        <f t="shared" si="29"/>
        <v/>
      </c>
      <c r="AB61" s="53" t="str">
        <f t="shared" si="30"/>
        <v/>
      </c>
      <c r="AC61" s="53" t="str">
        <f t="shared" si="0"/>
        <v/>
      </c>
      <c r="AD61" s="53"/>
      <c r="AE61" s="52"/>
      <c r="AF61" s="52"/>
      <c r="AG61" s="2"/>
      <c r="AH61" s="2"/>
    </row>
    <row r="62" spans="1:34" ht="14.25" customHeight="1" x14ac:dyDescent="0.25">
      <c r="A62" s="84">
        <v>20</v>
      </c>
      <c r="B62" s="98"/>
      <c r="C62" s="99"/>
      <c r="D62" s="99"/>
      <c r="E62" s="100"/>
      <c r="F62" s="86"/>
      <c r="G62" s="86"/>
      <c r="H62" s="77" t="s">
        <v>53</v>
      </c>
      <c r="I62" s="86"/>
      <c r="J62" s="87"/>
      <c r="K62" s="87"/>
      <c r="L62" s="92"/>
      <c r="M62" s="93"/>
      <c r="N62" s="94"/>
      <c r="O62" s="86"/>
      <c r="P62" s="86"/>
      <c r="Q62" s="86"/>
      <c r="R62" s="86"/>
      <c r="S62" s="88" t="str">
        <f t="shared" ref="S62" ca="1" si="31">IF(ISERROR(Z62*1),"",Z62*1)</f>
        <v/>
      </c>
      <c r="T62" s="86"/>
      <c r="U62" s="89"/>
      <c r="V62" s="90"/>
      <c r="W62" s="91"/>
      <c r="X62" s="53" t="str">
        <f t="shared" si="27"/>
        <v/>
      </c>
      <c r="Y62" s="61">
        <f>IF(B62&lt;&gt;"",IF(入国状況=1,IF(COUNTA(F62,G62,H63,I62,O62,P62,Q62,T62)=8,0,1),IF(COUNTA(F62,G62,H63,I62,O62,L62,P62,Q62,T62)=9,0,1)),0)</f>
        <v>0</v>
      </c>
      <c r="Z62" s="53" t="str">
        <f t="shared" ca="1" si="28"/>
        <v/>
      </c>
      <c r="AA62" s="53" t="str">
        <f t="shared" si="29"/>
        <v/>
      </c>
      <c r="AB62" s="53" t="str">
        <f t="shared" si="30"/>
        <v/>
      </c>
      <c r="AC62" s="53" t="str">
        <f t="shared" si="0"/>
        <v/>
      </c>
      <c r="AD62" s="53"/>
      <c r="AE62" s="52"/>
      <c r="AF62" s="52"/>
      <c r="AG62" s="2"/>
      <c r="AH62" s="2"/>
    </row>
    <row r="63" spans="1:34" ht="27" customHeight="1" x14ac:dyDescent="0.25">
      <c r="A63" s="85"/>
      <c r="B63" s="101"/>
      <c r="C63" s="102"/>
      <c r="D63" s="102"/>
      <c r="E63" s="103"/>
      <c r="F63" s="87"/>
      <c r="G63" s="87"/>
      <c r="H63" s="50"/>
      <c r="I63" s="87"/>
      <c r="J63" s="87"/>
      <c r="K63" s="87"/>
      <c r="L63" s="95"/>
      <c r="M63" s="96"/>
      <c r="N63" s="97"/>
      <c r="O63" s="87"/>
      <c r="P63" s="87"/>
      <c r="Q63" s="87"/>
      <c r="R63" s="87"/>
      <c r="S63" s="88"/>
      <c r="T63" s="87"/>
      <c r="U63" s="90"/>
      <c r="V63" s="90"/>
      <c r="W63" s="91"/>
      <c r="X63" s="53" t="str">
        <f t="shared" si="27"/>
        <v/>
      </c>
      <c r="Y63" s="61"/>
      <c r="Z63" s="53" t="str">
        <f t="shared" ca="1" si="28"/>
        <v/>
      </c>
      <c r="AA63" s="53" t="str">
        <f t="shared" si="29"/>
        <v/>
      </c>
      <c r="AB63" s="53" t="str">
        <f t="shared" si="30"/>
        <v/>
      </c>
      <c r="AC63" s="53" t="str">
        <f t="shared" si="0"/>
        <v/>
      </c>
      <c r="AD63" s="53"/>
      <c r="AF63" s="52"/>
      <c r="AG63" s="2"/>
      <c r="AH63" s="2"/>
    </row>
    <row r="64" spans="1:34" ht="14.25" customHeight="1" x14ac:dyDescent="0.25">
      <c r="A64" s="84">
        <v>21</v>
      </c>
      <c r="B64" s="98"/>
      <c r="C64" s="99"/>
      <c r="D64" s="99"/>
      <c r="E64" s="100"/>
      <c r="F64" s="86"/>
      <c r="G64" s="86"/>
      <c r="H64" s="77" t="s">
        <v>53</v>
      </c>
      <c r="I64" s="86"/>
      <c r="J64" s="87"/>
      <c r="K64" s="87"/>
      <c r="L64" s="92"/>
      <c r="M64" s="93"/>
      <c r="N64" s="94"/>
      <c r="O64" s="86"/>
      <c r="P64" s="86"/>
      <c r="Q64" s="86"/>
      <c r="R64" s="86"/>
      <c r="S64" s="88" t="str">
        <f t="shared" ref="S64" ca="1" si="32">IF(ISERROR(Z64*1),"",Z64*1)</f>
        <v/>
      </c>
      <c r="T64" s="86"/>
      <c r="U64" s="89"/>
      <c r="V64" s="90"/>
      <c r="W64" s="91"/>
      <c r="X64" s="53" t="str">
        <f t="shared" si="27"/>
        <v/>
      </c>
      <c r="Y64" s="61">
        <f>IF(B64&lt;&gt;"",IF(入国状況=1,IF(COUNTA(F64,G64,H65,I64,O64,P64,Q64,T64)=8,0,1),IF(COUNTA(F64,G64,H65,I64,O64,L64,P64,Q64,T64)=9,0,1)),0)</f>
        <v>0</v>
      </c>
      <c r="Z64" s="53" t="str">
        <f t="shared" ca="1" si="28"/>
        <v/>
      </c>
      <c r="AA64" s="53" t="str">
        <f t="shared" si="29"/>
        <v/>
      </c>
      <c r="AB64" s="53" t="str">
        <f t="shared" si="30"/>
        <v/>
      </c>
      <c r="AC64" s="53" t="str">
        <f t="shared" si="0"/>
        <v/>
      </c>
      <c r="AD64" s="53"/>
      <c r="AE64" s="52"/>
      <c r="AF64" s="52"/>
      <c r="AG64" s="2"/>
      <c r="AH64" s="2"/>
    </row>
    <row r="65" spans="1:34" ht="27" customHeight="1" x14ac:dyDescent="0.25">
      <c r="A65" s="85"/>
      <c r="B65" s="101"/>
      <c r="C65" s="102"/>
      <c r="D65" s="102"/>
      <c r="E65" s="103"/>
      <c r="F65" s="87"/>
      <c r="G65" s="87"/>
      <c r="H65" s="50"/>
      <c r="I65" s="87"/>
      <c r="J65" s="87"/>
      <c r="K65" s="87"/>
      <c r="L65" s="95"/>
      <c r="M65" s="96"/>
      <c r="N65" s="97"/>
      <c r="O65" s="87"/>
      <c r="P65" s="87"/>
      <c r="Q65" s="87"/>
      <c r="R65" s="87"/>
      <c r="S65" s="88"/>
      <c r="T65" s="87"/>
      <c r="U65" s="90"/>
      <c r="V65" s="90"/>
      <c r="W65" s="91"/>
      <c r="X65" s="53" t="str">
        <f t="shared" si="27"/>
        <v/>
      </c>
      <c r="Y65" s="61"/>
      <c r="Z65" s="53" t="str">
        <f t="shared" ca="1" si="28"/>
        <v/>
      </c>
      <c r="AA65" s="53" t="str">
        <f t="shared" si="29"/>
        <v/>
      </c>
      <c r="AB65" s="53" t="str">
        <f t="shared" si="30"/>
        <v/>
      </c>
      <c r="AC65" s="53" t="str">
        <f t="shared" si="0"/>
        <v/>
      </c>
      <c r="AD65" s="53"/>
      <c r="AF65" s="52"/>
      <c r="AG65" s="2"/>
      <c r="AH65" s="2"/>
    </row>
    <row r="66" spans="1:34" ht="14.25" customHeight="1" x14ac:dyDescent="0.25">
      <c r="A66" s="84">
        <v>22</v>
      </c>
      <c r="B66" s="98"/>
      <c r="C66" s="99"/>
      <c r="D66" s="99"/>
      <c r="E66" s="100"/>
      <c r="F66" s="86"/>
      <c r="G66" s="86"/>
      <c r="H66" s="77" t="s">
        <v>53</v>
      </c>
      <c r="I66" s="86"/>
      <c r="J66" s="87"/>
      <c r="K66" s="87"/>
      <c r="L66" s="92"/>
      <c r="M66" s="93"/>
      <c r="N66" s="94"/>
      <c r="O66" s="86"/>
      <c r="P66" s="86"/>
      <c r="Q66" s="86"/>
      <c r="R66" s="86"/>
      <c r="S66" s="88" t="str">
        <f t="shared" ref="S66" ca="1" si="33">IF(ISERROR(Z66*1),"",Z66*1)</f>
        <v/>
      </c>
      <c r="T66" s="86"/>
      <c r="U66" s="89"/>
      <c r="V66" s="90"/>
      <c r="W66" s="91"/>
      <c r="X66" s="53" t="str">
        <f t="shared" si="27"/>
        <v/>
      </c>
      <c r="Y66" s="61">
        <f>IF(B66&lt;&gt;"",IF(入国状況=1,IF(COUNTA(F66,G66,H67,I66,O66,P66,Q66,T66)=8,0,1),IF(COUNTA(F66,G66,H67,I66,O66,L66,P66,Q66,T66)=9,0,1)),0)</f>
        <v>0</v>
      </c>
      <c r="Z66" s="53" t="str">
        <f t="shared" ca="1" si="28"/>
        <v/>
      </c>
      <c r="AA66" s="53" t="str">
        <f t="shared" si="29"/>
        <v/>
      </c>
      <c r="AB66" s="53" t="str">
        <f t="shared" si="30"/>
        <v/>
      </c>
      <c r="AC66" s="53" t="str">
        <f t="shared" si="0"/>
        <v/>
      </c>
      <c r="AD66" s="53"/>
      <c r="AE66" s="52"/>
      <c r="AF66" s="52"/>
      <c r="AG66" s="2"/>
      <c r="AH66" s="2"/>
    </row>
    <row r="67" spans="1:34" ht="27" customHeight="1" x14ac:dyDescent="0.25">
      <c r="A67" s="85"/>
      <c r="B67" s="101"/>
      <c r="C67" s="102"/>
      <c r="D67" s="102"/>
      <c r="E67" s="103"/>
      <c r="F67" s="87"/>
      <c r="G67" s="87"/>
      <c r="H67" s="50"/>
      <c r="I67" s="87"/>
      <c r="J67" s="87"/>
      <c r="K67" s="87"/>
      <c r="L67" s="95"/>
      <c r="M67" s="96"/>
      <c r="N67" s="97"/>
      <c r="O67" s="87"/>
      <c r="P67" s="87"/>
      <c r="Q67" s="87"/>
      <c r="R67" s="87"/>
      <c r="S67" s="88"/>
      <c r="T67" s="87"/>
      <c r="U67" s="90"/>
      <c r="V67" s="90"/>
      <c r="W67" s="91"/>
      <c r="X67" s="53" t="str">
        <f t="shared" si="27"/>
        <v/>
      </c>
      <c r="Y67" s="61"/>
      <c r="Z67" s="53" t="str">
        <f t="shared" ca="1" si="28"/>
        <v/>
      </c>
      <c r="AA67" s="53" t="str">
        <f t="shared" si="29"/>
        <v/>
      </c>
      <c r="AB67" s="53" t="str">
        <f t="shared" si="30"/>
        <v/>
      </c>
      <c r="AC67" s="53" t="str">
        <f t="shared" si="0"/>
        <v/>
      </c>
      <c r="AD67" s="53"/>
      <c r="AE67" s="52"/>
      <c r="AF67" s="52"/>
      <c r="AG67" s="2"/>
      <c r="AH67" s="2"/>
    </row>
    <row r="68" spans="1:34" ht="14.25" customHeight="1" x14ac:dyDescent="0.25">
      <c r="A68" s="84">
        <v>23</v>
      </c>
      <c r="B68" s="98"/>
      <c r="C68" s="99"/>
      <c r="D68" s="99"/>
      <c r="E68" s="100"/>
      <c r="F68" s="86"/>
      <c r="G68" s="86"/>
      <c r="H68" s="77" t="s">
        <v>53</v>
      </c>
      <c r="I68" s="86"/>
      <c r="J68" s="87"/>
      <c r="K68" s="87"/>
      <c r="L68" s="92"/>
      <c r="M68" s="93"/>
      <c r="N68" s="94"/>
      <c r="O68" s="86"/>
      <c r="P68" s="86"/>
      <c r="Q68" s="86"/>
      <c r="R68" s="86"/>
      <c r="S68" s="88" t="str">
        <f t="shared" ref="S68" ca="1" si="34">IF(ISERROR(Z68*1),"",Z68*1)</f>
        <v/>
      </c>
      <c r="T68" s="86"/>
      <c r="U68" s="89"/>
      <c r="V68" s="90"/>
      <c r="W68" s="91"/>
      <c r="X68" s="53" t="str">
        <f t="shared" si="27"/>
        <v/>
      </c>
      <c r="Y68" s="61">
        <f>IF(B68&lt;&gt;"",IF(入国状況=1,IF(COUNTA(F68,G68,H69,I68,O68,P68,Q68,T68)=8,0,1),IF(COUNTA(F68,G68,H69,I68,O68,L68,P68,Q68,T68)=9,0,1)),0)</f>
        <v>0</v>
      </c>
      <c r="Z68" s="53" t="str">
        <f t="shared" ca="1" si="28"/>
        <v/>
      </c>
      <c r="AA68" s="53" t="str">
        <f t="shared" si="29"/>
        <v/>
      </c>
      <c r="AB68" s="53" t="str">
        <f t="shared" si="30"/>
        <v/>
      </c>
      <c r="AC68" s="53" t="str">
        <f t="shared" si="0"/>
        <v/>
      </c>
      <c r="AD68" s="53"/>
      <c r="AE68" s="52"/>
      <c r="AF68" s="52"/>
      <c r="AG68" s="2"/>
      <c r="AH68" s="2"/>
    </row>
    <row r="69" spans="1:34" ht="27" customHeight="1" x14ac:dyDescent="0.25">
      <c r="A69" s="85"/>
      <c r="B69" s="101"/>
      <c r="C69" s="102"/>
      <c r="D69" s="102"/>
      <c r="E69" s="103"/>
      <c r="F69" s="87"/>
      <c r="G69" s="87"/>
      <c r="H69" s="50"/>
      <c r="I69" s="87"/>
      <c r="J69" s="87"/>
      <c r="K69" s="87"/>
      <c r="L69" s="95"/>
      <c r="M69" s="96"/>
      <c r="N69" s="97"/>
      <c r="O69" s="87"/>
      <c r="P69" s="87"/>
      <c r="Q69" s="87"/>
      <c r="R69" s="87"/>
      <c r="S69" s="88"/>
      <c r="T69" s="87"/>
      <c r="U69" s="90"/>
      <c r="V69" s="90"/>
      <c r="W69" s="91"/>
      <c r="X69" s="53" t="str">
        <f t="shared" si="27"/>
        <v/>
      </c>
      <c r="Y69" s="61"/>
      <c r="Z69" s="53" t="str">
        <f t="shared" ca="1" si="28"/>
        <v/>
      </c>
      <c r="AA69" s="53" t="str">
        <f t="shared" si="29"/>
        <v/>
      </c>
      <c r="AB69" s="53" t="str">
        <f t="shared" si="30"/>
        <v/>
      </c>
      <c r="AC69" s="53" t="str">
        <f t="shared" si="0"/>
        <v/>
      </c>
      <c r="AD69" s="53"/>
      <c r="AE69" s="52"/>
      <c r="AF69" s="52"/>
      <c r="AG69" s="2"/>
      <c r="AH69" s="2"/>
    </row>
    <row r="70" spans="1:34" ht="14.25" customHeight="1" x14ac:dyDescent="0.25">
      <c r="A70" s="84">
        <v>24</v>
      </c>
      <c r="B70" s="98"/>
      <c r="C70" s="99"/>
      <c r="D70" s="99"/>
      <c r="E70" s="100"/>
      <c r="F70" s="86"/>
      <c r="G70" s="86"/>
      <c r="H70" s="77" t="s">
        <v>53</v>
      </c>
      <c r="I70" s="86"/>
      <c r="J70" s="87"/>
      <c r="K70" s="87"/>
      <c r="L70" s="92"/>
      <c r="M70" s="93"/>
      <c r="N70" s="94"/>
      <c r="O70" s="86"/>
      <c r="P70" s="86"/>
      <c r="Q70" s="86"/>
      <c r="R70" s="86"/>
      <c r="S70" s="88" t="str">
        <f t="shared" ref="S70" ca="1" si="35">IF(ISERROR(Z70*1),"",Z70*1)</f>
        <v/>
      </c>
      <c r="T70" s="86"/>
      <c r="U70" s="89"/>
      <c r="V70" s="90"/>
      <c r="W70" s="91"/>
      <c r="X70" s="53" t="str">
        <f t="shared" si="27"/>
        <v/>
      </c>
      <c r="Y70" s="61">
        <f>IF(B70&lt;&gt;"",IF(入国状況=1,IF(COUNTA(F70,G70,H71,I70,O70,P70,Q70,T70)=8,0,1),IF(COUNTA(F70,G70,H71,I70,O70,L70,P70,Q70,T70)=9,0,1)),0)</f>
        <v>0</v>
      </c>
      <c r="Z70" s="53" t="str">
        <f t="shared" ca="1" si="28"/>
        <v/>
      </c>
      <c r="AA70" s="53" t="str">
        <f t="shared" si="29"/>
        <v/>
      </c>
      <c r="AB70" s="53" t="str">
        <f t="shared" si="30"/>
        <v/>
      </c>
      <c r="AC70" s="53" t="str">
        <f t="shared" si="0"/>
        <v/>
      </c>
      <c r="AD70" s="53"/>
      <c r="AE70" s="52"/>
      <c r="AF70" s="52"/>
      <c r="AG70" s="2"/>
      <c r="AH70" s="2"/>
    </row>
    <row r="71" spans="1:34" ht="27" customHeight="1" x14ac:dyDescent="0.25">
      <c r="A71" s="85"/>
      <c r="B71" s="101"/>
      <c r="C71" s="102"/>
      <c r="D71" s="102"/>
      <c r="E71" s="103"/>
      <c r="F71" s="87"/>
      <c r="G71" s="87"/>
      <c r="H71" s="50"/>
      <c r="I71" s="87"/>
      <c r="J71" s="87"/>
      <c r="K71" s="87"/>
      <c r="L71" s="95"/>
      <c r="M71" s="96"/>
      <c r="N71" s="97"/>
      <c r="O71" s="87"/>
      <c r="P71" s="87"/>
      <c r="Q71" s="87"/>
      <c r="R71" s="87"/>
      <c r="S71" s="88"/>
      <c r="T71" s="87"/>
      <c r="U71" s="90"/>
      <c r="V71" s="90"/>
      <c r="W71" s="91"/>
      <c r="X71" s="53" t="str">
        <f t="shared" si="27"/>
        <v/>
      </c>
      <c r="Y71" s="61"/>
      <c r="Z71" s="53" t="str">
        <f t="shared" ca="1" si="28"/>
        <v/>
      </c>
      <c r="AA71" s="53" t="str">
        <f t="shared" si="29"/>
        <v/>
      </c>
      <c r="AB71" s="53" t="str">
        <f t="shared" si="30"/>
        <v/>
      </c>
      <c r="AC71" s="53" t="str">
        <f t="shared" si="0"/>
        <v/>
      </c>
      <c r="AD71" s="53"/>
      <c r="AE71" s="52"/>
      <c r="AF71" s="52"/>
      <c r="AG71" s="2"/>
      <c r="AH71" s="2"/>
    </row>
    <row r="72" spans="1:34" ht="14.25" customHeight="1" x14ac:dyDescent="0.25">
      <c r="A72" s="84">
        <v>25</v>
      </c>
      <c r="B72" s="98"/>
      <c r="C72" s="99"/>
      <c r="D72" s="99"/>
      <c r="E72" s="100"/>
      <c r="F72" s="86"/>
      <c r="G72" s="86"/>
      <c r="H72" s="77" t="s">
        <v>53</v>
      </c>
      <c r="I72" s="86"/>
      <c r="J72" s="87"/>
      <c r="K72" s="87"/>
      <c r="L72" s="92"/>
      <c r="M72" s="93"/>
      <c r="N72" s="94"/>
      <c r="O72" s="86"/>
      <c r="P72" s="86"/>
      <c r="Q72" s="86"/>
      <c r="R72" s="86"/>
      <c r="S72" s="88" t="str">
        <f t="shared" ref="S72" ca="1" si="36">IF(ISERROR(Z72*1),"",Z72*1)</f>
        <v/>
      </c>
      <c r="T72" s="86"/>
      <c r="U72" s="89"/>
      <c r="V72" s="90"/>
      <c r="W72" s="91"/>
      <c r="X72" s="53" t="str">
        <f t="shared" si="27"/>
        <v/>
      </c>
      <c r="Y72" s="61">
        <f>IF(B72&lt;&gt;"",IF(入国状況=1,IF(COUNTA(F72,G72,H73,I72,O72,P72,Q72,T72)=8,0,1),IF(COUNTA(F72,G72,H73,I72,O72,L72,P72,Q72,T72)=9,0,1)),0)</f>
        <v>0</v>
      </c>
      <c r="Z72" s="53" t="str">
        <f t="shared" ca="1" si="28"/>
        <v/>
      </c>
      <c r="AA72" s="53" t="str">
        <f t="shared" si="29"/>
        <v/>
      </c>
      <c r="AB72" s="53" t="str">
        <f t="shared" si="30"/>
        <v/>
      </c>
      <c r="AC72" s="53" t="str">
        <f t="shared" si="0"/>
        <v/>
      </c>
      <c r="AD72" s="53"/>
      <c r="AE72" s="52"/>
      <c r="AF72" s="52"/>
      <c r="AG72" s="2"/>
      <c r="AH72" s="2"/>
    </row>
    <row r="73" spans="1:34" ht="27" customHeight="1" x14ac:dyDescent="0.25">
      <c r="A73" s="85"/>
      <c r="B73" s="101"/>
      <c r="C73" s="102"/>
      <c r="D73" s="102"/>
      <c r="E73" s="103"/>
      <c r="F73" s="87"/>
      <c r="G73" s="87"/>
      <c r="H73" s="50"/>
      <c r="I73" s="87"/>
      <c r="J73" s="87"/>
      <c r="K73" s="87"/>
      <c r="L73" s="95"/>
      <c r="M73" s="96"/>
      <c r="N73" s="97"/>
      <c r="O73" s="87"/>
      <c r="P73" s="87"/>
      <c r="Q73" s="87"/>
      <c r="R73" s="87"/>
      <c r="S73" s="88"/>
      <c r="T73" s="87"/>
      <c r="U73" s="90"/>
      <c r="V73" s="90"/>
      <c r="W73" s="91"/>
      <c r="X73" s="53" t="str">
        <f t="shared" si="27"/>
        <v/>
      </c>
      <c r="Y73" s="61"/>
      <c r="Z73" s="53" t="str">
        <f t="shared" ca="1" si="28"/>
        <v/>
      </c>
      <c r="AA73" s="53" t="str">
        <f t="shared" si="29"/>
        <v/>
      </c>
      <c r="AB73" s="53" t="str">
        <f t="shared" si="30"/>
        <v/>
      </c>
      <c r="AC73" s="53" t="str">
        <f t="shared" si="0"/>
        <v/>
      </c>
      <c r="AD73" s="53"/>
      <c r="AE73" s="52"/>
      <c r="AF73" s="52"/>
      <c r="AG73" s="2"/>
      <c r="AH73" s="2"/>
    </row>
    <row r="74" spans="1:34" ht="14.25" customHeight="1" x14ac:dyDescent="0.25">
      <c r="A74" s="84">
        <v>26</v>
      </c>
      <c r="B74" s="98"/>
      <c r="C74" s="99"/>
      <c r="D74" s="99"/>
      <c r="E74" s="100"/>
      <c r="F74" s="86"/>
      <c r="G74" s="86"/>
      <c r="H74" s="77" t="s">
        <v>53</v>
      </c>
      <c r="I74" s="86"/>
      <c r="J74" s="87"/>
      <c r="K74" s="87"/>
      <c r="L74" s="92"/>
      <c r="M74" s="93"/>
      <c r="N74" s="94"/>
      <c r="O74" s="86"/>
      <c r="P74" s="86"/>
      <c r="Q74" s="86"/>
      <c r="R74" s="86"/>
      <c r="S74" s="88" t="str">
        <f t="shared" ref="S74" ca="1" si="37">IF(ISERROR(Z74*1),"",Z74*1)</f>
        <v/>
      </c>
      <c r="T74" s="86"/>
      <c r="U74" s="89"/>
      <c r="V74" s="90"/>
      <c r="W74" s="91"/>
      <c r="X74" s="53" t="str">
        <f t="shared" si="27"/>
        <v/>
      </c>
      <c r="Y74" s="61">
        <f>IF(B74&lt;&gt;"",IF(入国状況=1,IF(COUNTA(F74,G74,H75,I74,O74,P74,Q74,T74)=8,0,1),IF(COUNTA(F74,G74,H75,I74,O74,L74,P74,Q74,T74)=9,0,1)),0)</f>
        <v>0</v>
      </c>
      <c r="Z74" s="53" t="str">
        <f t="shared" ca="1" si="28"/>
        <v/>
      </c>
      <c r="AA74" s="53" t="str">
        <f t="shared" si="29"/>
        <v/>
      </c>
      <c r="AB74" s="53" t="str">
        <f t="shared" si="30"/>
        <v/>
      </c>
      <c r="AC74" s="53" t="str">
        <f t="shared" si="0"/>
        <v/>
      </c>
      <c r="AD74" s="53"/>
      <c r="AE74" s="52"/>
      <c r="AF74" s="52"/>
      <c r="AG74" s="2"/>
      <c r="AH74" s="2"/>
    </row>
    <row r="75" spans="1:34" ht="27" customHeight="1" x14ac:dyDescent="0.25">
      <c r="A75" s="85"/>
      <c r="B75" s="101"/>
      <c r="C75" s="102"/>
      <c r="D75" s="102"/>
      <c r="E75" s="103"/>
      <c r="F75" s="87"/>
      <c r="G75" s="87"/>
      <c r="H75" s="50"/>
      <c r="I75" s="87"/>
      <c r="J75" s="87"/>
      <c r="K75" s="87"/>
      <c r="L75" s="95"/>
      <c r="M75" s="96"/>
      <c r="N75" s="97"/>
      <c r="O75" s="87"/>
      <c r="P75" s="87"/>
      <c r="Q75" s="87"/>
      <c r="R75" s="87"/>
      <c r="S75" s="88"/>
      <c r="T75" s="87"/>
      <c r="U75" s="90"/>
      <c r="V75" s="90"/>
      <c r="W75" s="91"/>
      <c r="X75" s="53" t="str">
        <f t="shared" si="27"/>
        <v/>
      </c>
      <c r="Y75" s="61"/>
      <c r="Z75" s="53" t="str">
        <f t="shared" ca="1" si="28"/>
        <v/>
      </c>
      <c r="AA75" s="53" t="str">
        <f t="shared" si="29"/>
        <v/>
      </c>
      <c r="AB75" s="53" t="str">
        <f t="shared" si="30"/>
        <v/>
      </c>
      <c r="AC75" s="53" t="str">
        <f t="shared" si="0"/>
        <v/>
      </c>
      <c r="AD75" s="53"/>
      <c r="AE75" s="52"/>
      <c r="AF75" s="52"/>
      <c r="AG75" s="2"/>
      <c r="AH75" s="2"/>
    </row>
    <row r="76" spans="1:34" ht="14.25" customHeight="1" x14ac:dyDescent="0.25">
      <c r="A76" s="84">
        <v>27</v>
      </c>
      <c r="B76" s="98"/>
      <c r="C76" s="99"/>
      <c r="D76" s="99"/>
      <c r="E76" s="100"/>
      <c r="F76" s="86"/>
      <c r="G76" s="86"/>
      <c r="H76" s="77" t="s">
        <v>53</v>
      </c>
      <c r="I76" s="86"/>
      <c r="J76" s="87"/>
      <c r="K76" s="87"/>
      <c r="L76" s="92"/>
      <c r="M76" s="93"/>
      <c r="N76" s="94"/>
      <c r="O76" s="86"/>
      <c r="P76" s="86"/>
      <c r="Q76" s="86"/>
      <c r="R76" s="86"/>
      <c r="S76" s="88" t="str">
        <f t="shared" ref="S76" ca="1" si="38">IF(ISERROR(Z76*1),"",Z76*1)</f>
        <v/>
      </c>
      <c r="T76" s="86"/>
      <c r="U76" s="89"/>
      <c r="V76" s="90"/>
      <c r="W76" s="91"/>
      <c r="X76" s="53" t="str">
        <f t="shared" si="27"/>
        <v/>
      </c>
      <c r="Y76" s="61">
        <f>IF(B76&lt;&gt;"",IF(入国状況=1,IF(COUNTA(F76,G76,H77,I76,O76,P76,Q76,T76)=8,0,1),IF(COUNTA(F76,G76,H77,I76,O76,L76,P76,Q76,T76)=9,0,1)),0)</f>
        <v>0</v>
      </c>
      <c r="Z76" s="53" t="str">
        <f t="shared" ca="1" si="28"/>
        <v/>
      </c>
      <c r="AA76" s="53" t="str">
        <f t="shared" si="29"/>
        <v/>
      </c>
      <c r="AB76" s="53" t="str">
        <f t="shared" si="30"/>
        <v/>
      </c>
      <c r="AC76" s="53" t="str">
        <f t="shared" si="0"/>
        <v/>
      </c>
      <c r="AD76" s="53"/>
      <c r="AE76" s="52"/>
      <c r="AF76" s="52"/>
      <c r="AG76" s="2"/>
      <c r="AH76" s="2"/>
    </row>
    <row r="77" spans="1:34" ht="27" customHeight="1" x14ac:dyDescent="0.25">
      <c r="A77" s="85"/>
      <c r="B77" s="101"/>
      <c r="C77" s="102"/>
      <c r="D77" s="102"/>
      <c r="E77" s="103"/>
      <c r="F77" s="87"/>
      <c r="G77" s="87"/>
      <c r="H77" s="50"/>
      <c r="I77" s="87"/>
      <c r="J77" s="87"/>
      <c r="K77" s="87"/>
      <c r="L77" s="95"/>
      <c r="M77" s="96"/>
      <c r="N77" s="97"/>
      <c r="O77" s="87"/>
      <c r="P77" s="87"/>
      <c r="Q77" s="87"/>
      <c r="R77" s="87"/>
      <c r="S77" s="88"/>
      <c r="T77" s="87"/>
      <c r="U77" s="90"/>
      <c r="V77" s="90"/>
      <c r="W77" s="91"/>
      <c r="X77" s="53" t="str">
        <f t="shared" si="27"/>
        <v/>
      </c>
      <c r="Y77" s="61"/>
      <c r="Z77" s="53" t="str">
        <f t="shared" ca="1" si="28"/>
        <v/>
      </c>
      <c r="AA77" s="53" t="str">
        <f t="shared" si="29"/>
        <v/>
      </c>
      <c r="AB77" s="53" t="str">
        <f t="shared" si="30"/>
        <v/>
      </c>
      <c r="AC77" s="53" t="str">
        <f t="shared" si="0"/>
        <v/>
      </c>
      <c r="AD77" s="53"/>
      <c r="AE77" s="52"/>
      <c r="AF77" s="52"/>
      <c r="AG77" s="2"/>
      <c r="AH77" s="2"/>
    </row>
    <row r="78" spans="1:34" ht="14.25" customHeight="1" x14ac:dyDescent="0.25">
      <c r="A78" s="84">
        <v>28</v>
      </c>
      <c r="B78" s="98"/>
      <c r="C78" s="99"/>
      <c r="D78" s="99"/>
      <c r="E78" s="100"/>
      <c r="F78" s="86"/>
      <c r="G78" s="86"/>
      <c r="H78" s="77" t="s">
        <v>53</v>
      </c>
      <c r="I78" s="86"/>
      <c r="J78" s="87"/>
      <c r="K78" s="87"/>
      <c r="L78" s="92"/>
      <c r="M78" s="93"/>
      <c r="N78" s="94"/>
      <c r="O78" s="86"/>
      <c r="P78" s="86"/>
      <c r="Q78" s="86"/>
      <c r="R78" s="86"/>
      <c r="S78" s="88" t="str">
        <f t="shared" ref="S78" ca="1" si="39">IF(ISERROR(Z78*1),"",Z78*1)</f>
        <v/>
      </c>
      <c r="T78" s="86"/>
      <c r="U78" s="89"/>
      <c r="V78" s="90"/>
      <c r="W78" s="91"/>
      <c r="X78" s="53" t="str">
        <f t="shared" si="27"/>
        <v/>
      </c>
      <c r="Y78" s="61">
        <f>IF(B78&lt;&gt;"",IF(入国状況=1,IF(COUNTA(F78,G78,H79,I78,O78,P78,Q78,T78)=8,0,1),IF(COUNTA(F78,G78,H79,I78,O78,L78,P78,Q78,T78)=9,0,1)),0)</f>
        <v>0</v>
      </c>
      <c r="Z78" s="53" t="str">
        <f t="shared" ca="1" si="28"/>
        <v/>
      </c>
      <c r="AA78" s="53" t="str">
        <f t="shared" si="29"/>
        <v/>
      </c>
      <c r="AB78" s="53" t="str">
        <f t="shared" si="30"/>
        <v/>
      </c>
      <c r="AC78" s="53" t="str">
        <f t="shared" si="0"/>
        <v/>
      </c>
      <c r="AD78" s="53"/>
      <c r="AE78" s="52"/>
      <c r="AF78" s="52"/>
      <c r="AG78" s="2"/>
      <c r="AH78" s="2"/>
    </row>
    <row r="79" spans="1:34" ht="27" customHeight="1" x14ac:dyDescent="0.25">
      <c r="A79" s="85"/>
      <c r="B79" s="101"/>
      <c r="C79" s="102"/>
      <c r="D79" s="102"/>
      <c r="E79" s="103"/>
      <c r="F79" s="87"/>
      <c r="G79" s="87"/>
      <c r="H79" s="50"/>
      <c r="I79" s="87"/>
      <c r="J79" s="87"/>
      <c r="K79" s="87"/>
      <c r="L79" s="95"/>
      <c r="M79" s="96"/>
      <c r="N79" s="97"/>
      <c r="O79" s="87"/>
      <c r="P79" s="87"/>
      <c r="Q79" s="87"/>
      <c r="R79" s="87"/>
      <c r="S79" s="88"/>
      <c r="T79" s="87"/>
      <c r="U79" s="90"/>
      <c r="V79" s="90"/>
      <c r="W79" s="91"/>
      <c r="X79" s="53" t="str">
        <f t="shared" si="27"/>
        <v/>
      </c>
      <c r="Y79" s="61"/>
      <c r="Z79" s="53" t="str">
        <f t="shared" ca="1" si="28"/>
        <v/>
      </c>
      <c r="AA79" s="53" t="str">
        <f t="shared" si="29"/>
        <v/>
      </c>
      <c r="AB79" s="53" t="str">
        <f t="shared" si="30"/>
        <v/>
      </c>
      <c r="AC79" s="53" t="str">
        <f t="shared" si="0"/>
        <v/>
      </c>
      <c r="AD79" s="53"/>
      <c r="AE79" s="52"/>
      <c r="AF79" s="52"/>
      <c r="AG79" s="2"/>
      <c r="AH79" s="2"/>
    </row>
    <row r="80" spans="1:34" ht="14.25" customHeight="1" x14ac:dyDescent="0.25">
      <c r="A80" s="84">
        <v>29</v>
      </c>
      <c r="B80" s="98"/>
      <c r="C80" s="99"/>
      <c r="D80" s="99"/>
      <c r="E80" s="100"/>
      <c r="F80" s="86"/>
      <c r="G80" s="86"/>
      <c r="H80" s="77" t="s">
        <v>53</v>
      </c>
      <c r="I80" s="86"/>
      <c r="J80" s="87"/>
      <c r="K80" s="87"/>
      <c r="L80" s="92"/>
      <c r="M80" s="93"/>
      <c r="N80" s="94"/>
      <c r="O80" s="86"/>
      <c r="P80" s="86"/>
      <c r="Q80" s="86"/>
      <c r="R80" s="86"/>
      <c r="S80" s="88" t="str">
        <f t="shared" ref="S80" ca="1" si="40">IF(ISERROR(Z80*1),"",Z80*1)</f>
        <v/>
      </c>
      <c r="T80" s="86"/>
      <c r="U80" s="89"/>
      <c r="V80" s="90"/>
      <c r="W80" s="91"/>
      <c r="X80" s="53" t="str">
        <f t="shared" si="27"/>
        <v/>
      </c>
      <c r="Y80" s="61">
        <f>IF(B80&lt;&gt;"",IF(入国状況=1,IF(COUNTA(F80,G80,H81,I80,O80,P80,Q80,T80)=8,0,1),IF(COUNTA(F80,G80,H81,I80,O80,L80,P80,Q80,T80)=9,0,1)),0)</f>
        <v>0</v>
      </c>
      <c r="Z80" s="53" t="str">
        <f t="shared" ca="1" si="28"/>
        <v/>
      </c>
      <c r="AA80" s="53" t="str">
        <f t="shared" si="29"/>
        <v/>
      </c>
      <c r="AB80" s="53" t="str">
        <f t="shared" si="30"/>
        <v/>
      </c>
      <c r="AC80" s="53" t="str">
        <f t="shared" si="0"/>
        <v/>
      </c>
      <c r="AD80" s="53"/>
      <c r="AE80" s="52"/>
      <c r="AF80" s="52"/>
      <c r="AG80" s="2"/>
      <c r="AH80" s="2"/>
    </row>
    <row r="81" spans="1:34" ht="27" customHeight="1" x14ac:dyDescent="0.25">
      <c r="A81" s="85"/>
      <c r="B81" s="101"/>
      <c r="C81" s="102"/>
      <c r="D81" s="102"/>
      <c r="E81" s="103"/>
      <c r="F81" s="87"/>
      <c r="G81" s="87"/>
      <c r="H81" s="50"/>
      <c r="I81" s="87"/>
      <c r="J81" s="87"/>
      <c r="K81" s="87"/>
      <c r="L81" s="95"/>
      <c r="M81" s="96"/>
      <c r="N81" s="97"/>
      <c r="O81" s="87"/>
      <c r="P81" s="87"/>
      <c r="Q81" s="87"/>
      <c r="R81" s="87"/>
      <c r="S81" s="88"/>
      <c r="T81" s="87"/>
      <c r="U81" s="90"/>
      <c r="V81" s="90"/>
      <c r="W81" s="91"/>
      <c r="X81" s="53" t="str">
        <f t="shared" si="27"/>
        <v/>
      </c>
      <c r="Y81" s="61"/>
      <c r="Z81" s="53" t="str">
        <f t="shared" ca="1" si="28"/>
        <v/>
      </c>
      <c r="AA81" s="53" t="str">
        <f t="shared" si="29"/>
        <v/>
      </c>
      <c r="AB81" s="53" t="str">
        <f t="shared" si="30"/>
        <v/>
      </c>
      <c r="AC81" s="53" t="str">
        <f t="shared" si="0"/>
        <v/>
      </c>
      <c r="AD81" s="53"/>
      <c r="AF81" s="52"/>
      <c r="AG81" s="2"/>
      <c r="AH81" s="2"/>
    </row>
    <row r="82" spans="1:34" ht="14.25" customHeight="1" x14ac:dyDescent="0.25">
      <c r="A82" s="84">
        <v>30</v>
      </c>
      <c r="B82" s="98"/>
      <c r="C82" s="99"/>
      <c r="D82" s="99"/>
      <c r="E82" s="100"/>
      <c r="F82" s="86"/>
      <c r="G82" s="86"/>
      <c r="H82" s="77" t="s">
        <v>53</v>
      </c>
      <c r="I82" s="86"/>
      <c r="J82" s="87"/>
      <c r="K82" s="87"/>
      <c r="L82" s="92"/>
      <c r="M82" s="93"/>
      <c r="N82" s="94"/>
      <c r="O82" s="86"/>
      <c r="P82" s="86"/>
      <c r="Q82" s="86"/>
      <c r="R82" s="86"/>
      <c r="S82" s="88" t="str">
        <f t="shared" ref="S82" ca="1" si="41">IF(ISERROR(Z82*1),"",Z82*1)</f>
        <v/>
      </c>
      <c r="T82" s="86"/>
      <c r="U82" s="89"/>
      <c r="V82" s="90"/>
      <c r="W82" s="91"/>
      <c r="X82" s="53" t="str">
        <f t="shared" ref="X82:X125" si="42">CONCATENATE(O82,P82)</f>
        <v/>
      </c>
      <c r="Y82" s="61">
        <f>IF(B82&lt;&gt;"",IF(入国状況=1,IF(COUNTA(F82,G82,H83,I82,O82,P82,Q82,T82)=8,0,1),IF(COUNTA(F82,G82,H83,I82,O82,L82,P82,Q82,T82)=9,0,1)),0)</f>
        <v>0</v>
      </c>
      <c r="Z82" s="53" t="str">
        <f t="shared" ref="Z82:Z125" ca="1" si="43">IFERROR(VLOOKUP(X82,INDIRECT(AC82),AA82,0)*AB82,"")</f>
        <v/>
      </c>
      <c r="AA82" s="53" t="str">
        <f t="shared" ref="AA82:AA125" si="44">IF(ISERROR(VLOOKUP(I82,$AB$1:$AC$13,2,0)),"",VLOOKUP(I82,$AB$1:$AC$13,2,0))</f>
        <v/>
      </c>
      <c r="AB82" s="53" t="str">
        <f t="shared" ref="AB82:AB125" si="45">IF(ISERROR(VLOOKUP(Q82,$AD$1:$AE$6,2,FALSE)),"",VLOOKUP(Q82,$AD$1:$AE$6,2,FALSE))</f>
        <v/>
      </c>
      <c r="AC82" s="53" t="str">
        <f t="shared" si="0"/>
        <v/>
      </c>
      <c r="AD82" s="53"/>
      <c r="AE82" s="52"/>
      <c r="AF82" s="52"/>
      <c r="AG82" s="2"/>
      <c r="AH82" s="2"/>
    </row>
    <row r="83" spans="1:34" ht="27" customHeight="1" x14ac:dyDescent="0.25">
      <c r="A83" s="85"/>
      <c r="B83" s="101"/>
      <c r="C83" s="102"/>
      <c r="D83" s="102"/>
      <c r="E83" s="103"/>
      <c r="F83" s="87"/>
      <c r="G83" s="87"/>
      <c r="H83" s="50"/>
      <c r="I83" s="87"/>
      <c r="J83" s="87"/>
      <c r="K83" s="87"/>
      <c r="L83" s="95"/>
      <c r="M83" s="96"/>
      <c r="N83" s="97"/>
      <c r="O83" s="87"/>
      <c r="P83" s="87"/>
      <c r="Q83" s="87"/>
      <c r="R83" s="87"/>
      <c r="S83" s="88"/>
      <c r="T83" s="87"/>
      <c r="U83" s="90"/>
      <c r="V83" s="90"/>
      <c r="W83" s="91"/>
      <c r="X83" s="53" t="str">
        <f t="shared" si="42"/>
        <v/>
      </c>
      <c r="Y83" s="61"/>
      <c r="Z83" s="53" t="str">
        <f t="shared" ca="1" si="43"/>
        <v/>
      </c>
      <c r="AA83" s="53" t="str">
        <f t="shared" si="44"/>
        <v/>
      </c>
      <c r="AB83" s="53" t="str">
        <f t="shared" si="45"/>
        <v/>
      </c>
      <c r="AC83" s="53" t="str">
        <f t="shared" si="0"/>
        <v/>
      </c>
      <c r="AD83" s="53"/>
      <c r="AE83" s="52"/>
      <c r="AF83" s="52"/>
      <c r="AG83" s="2"/>
      <c r="AH83" s="2"/>
    </row>
    <row r="84" spans="1:34" ht="14.25" customHeight="1" x14ac:dyDescent="0.25">
      <c r="A84" s="84">
        <v>31</v>
      </c>
      <c r="B84" s="98"/>
      <c r="C84" s="99"/>
      <c r="D84" s="99"/>
      <c r="E84" s="100"/>
      <c r="F84" s="86"/>
      <c r="G84" s="86"/>
      <c r="H84" s="77" t="s">
        <v>53</v>
      </c>
      <c r="I84" s="86"/>
      <c r="J84" s="87"/>
      <c r="K84" s="87"/>
      <c r="L84" s="92"/>
      <c r="M84" s="93"/>
      <c r="N84" s="94"/>
      <c r="O84" s="86"/>
      <c r="P84" s="86"/>
      <c r="Q84" s="86"/>
      <c r="R84" s="86"/>
      <c r="S84" s="88" t="str">
        <f t="shared" ref="S84" ca="1" si="46">IF(ISERROR(Z84*1),"",Z84*1)</f>
        <v/>
      </c>
      <c r="T84" s="86"/>
      <c r="U84" s="89"/>
      <c r="V84" s="90"/>
      <c r="W84" s="91"/>
      <c r="X84" s="53" t="str">
        <f t="shared" si="42"/>
        <v/>
      </c>
      <c r="Y84" s="61">
        <f>IF(B84&lt;&gt;"",IF(入国状況=1,IF(COUNTA(F84,G84,H85,I84,O84,P84,Q84,T84)=8,0,1),IF(COUNTA(F84,G84,H85,I84,O84,L84,P84,Q84,T84)=9,0,1)),0)</f>
        <v>0</v>
      </c>
      <c r="Z84" s="53" t="str">
        <f t="shared" ca="1" si="43"/>
        <v/>
      </c>
      <c r="AA84" s="53" t="str">
        <f t="shared" si="44"/>
        <v/>
      </c>
      <c r="AB84" s="53" t="str">
        <f t="shared" si="45"/>
        <v/>
      </c>
      <c r="AC84" s="53" t="str">
        <f t="shared" si="0"/>
        <v/>
      </c>
      <c r="AD84" s="53"/>
      <c r="AE84" s="52"/>
      <c r="AF84" s="52"/>
      <c r="AG84" s="2"/>
      <c r="AH84" s="2"/>
    </row>
    <row r="85" spans="1:34" ht="27" customHeight="1" x14ac:dyDescent="0.25">
      <c r="A85" s="85"/>
      <c r="B85" s="101"/>
      <c r="C85" s="102"/>
      <c r="D85" s="102"/>
      <c r="E85" s="103"/>
      <c r="F85" s="87"/>
      <c r="G85" s="87"/>
      <c r="H85" s="50"/>
      <c r="I85" s="87"/>
      <c r="J85" s="87"/>
      <c r="K85" s="87"/>
      <c r="L85" s="95"/>
      <c r="M85" s="96"/>
      <c r="N85" s="97"/>
      <c r="O85" s="87"/>
      <c r="P85" s="87"/>
      <c r="Q85" s="87"/>
      <c r="R85" s="87"/>
      <c r="S85" s="88"/>
      <c r="T85" s="87"/>
      <c r="U85" s="90"/>
      <c r="V85" s="90"/>
      <c r="W85" s="91"/>
      <c r="X85" s="53" t="str">
        <f t="shared" si="42"/>
        <v/>
      </c>
      <c r="Y85" s="61"/>
      <c r="Z85" s="53" t="str">
        <f t="shared" ca="1" si="43"/>
        <v/>
      </c>
      <c r="AA85" s="53" t="str">
        <f t="shared" si="44"/>
        <v/>
      </c>
      <c r="AB85" s="53" t="str">
        <f t="shared" si="45"/>
        <v/>
      </c>
      <c r="AC85" s="53" t="str">
        <f t="shared" si="0"/>
        <v/>
      </c>
      <c r="AD85" s="53"/>
      <c r="AF85" s="52"/>
      <c r="AG85" s="2"/>
      <c r="AH85" s="2"/>
    </row>
    <row r="86" spans="1:34" ht="14.25" customHeight="1" x14ac:dyDescent="0.25">
      <c r="A86" s="84">
        <v>32</v>
      </c>
      <c r="B86" s="98"/>
      <c r="C86" s="99"/>
      <c r="D86" s="99"/>
      <c r="E86" s="100"/>
      <c r="F86" s="86"/>
      <c r="G86" s="86"/>
      <c r="H86" s="77" t="s">
        <v>53</v>
      </c>
      <c r="I86" s="86"/>
      <c r="J86" s="87"/>
      <c r="K86" s="87"/>
      <c r="L86" s="92"/>
      <c r="M86" s="93"/>
      <c r="N86" s="94"/>
      <c r="O86" s="86"/>
      <c r="P86" s="86"/>
      <c r="Q86" s="86"/>
      <c r="R86" s="86"/>
      <c r="S86" s="88" t="str">
        <f t="shared" ref="S86" ca="1" si="47">IF(ISERROR(Z86*1),"",Z86*1)</f>
        <v/>
      </c>
      <c r="T86" s="86"/>
      <c r="U86" s="89"/>
      <c r="V86" s="90"/>
      <c r="W86" s="91"/>
      <c r="X86" s="53" t="str">
        <f t="shared" si="42"/>
        <v/>
      </c>
      <c r="Y86" s="61">
        <f>IF(B86&lt;&gt;"",IF(入国状況=1,IF(COUNTA(F86,G86,H87,I86,O86,P86,Q86,T86)=8,0,1),IF(COUNTA(F86,G86,H87,I86,O86,L86,P86,Q86,T86)=9,0,1)),0)</f>
        <v>0</v>
      </c>
      <c r="Z86" s="53" t="str">
        <f t="shared" ca="1" si="43"/>
        <v/>
      </c>
      <c r="AA86" s="53" t="str">
        <f t="shared" si="44"/>
        <v/>
      </c>
      <c r="AB86" s="53" t="str">
        <f t="shared" si="45"/>
        <v/>
      </c>
      <c r="AC86" s="53" t="str">
        <f t="shared" si="0"/>
        <v/>
      </c>
      <c r="AD86" s="53"/>
      <c r="AE86" s="52"/>
      <c r="AF86" s="52"/>
      <c r="AG86" s="2"/>
      <c r="AH86" s="2"/>
    </row>
    <row r="87" spans="1:34" ht="27" customHeight="1" x14ac:dyDescent="0.25">
      <c r="A87" s="85"/>
      <c r="B87" s="101"/>
      <c r="C87" s="102"/>
      <c r="D87" s="102"/>
      <c r="E87" s="103"/>
      <c r="F87" s="87"/>
      <c r="G87" s="87"/>
      <c r="H87" s="50"/>
      <c r="I87" s="87"/>
      <c r="J87" s="87"/>
      <c r="K87" s="87"/>
      <c r="L87" s="95"/>
      <c r="M87" s="96"/>
      <c r="N87" s="97"/>
      <c r="O87" s="87"/>
      <c r="P87" s="87"/>
      <c r="Q87" s="87"/>
      <c r="R87" s="87"/>
      <c r="S87" s="88"/>
      <c r="T87" s="87"/>
      <c r="U87" s="90"/>
      <c r="V87" s="90"/>
      <c r="W87" s="91"/>
      <c r="X87" s="53" t="str">
        <f t="shared" si="42"/>
        <v/>
      </c>
      <c r="Y87" s="61"/>
      <c r="Z87" s="53" t="str">
        <f t="shared" ca="1" si="43"/>
        <v/>
      </c>
      <c r="AA87" s="53" t="str">
        <f t="shared" si="44"/>
        <v/>
      </c>
      <c r="AB87" s="53" t="str">
        <f t="shared" si="45"/>
        <v/>
      </c>
      <c r="AC87" s="53" t="str">
        <f t="shared" si="0"/>
        <v/>
      </c>
      <c r="AD87" s="53"/>
      <c r="AF87" s="52"/>
      <c r="AG87" s="2"/>
      <c r="AH87" s="2"/>
    </row>
    <row r="88" spans="1:34" ht="14.25" customHeight="1" x14ac:dyDescent="0.25">
      <c r="A88" s="84">
        <v>33</v>
      </c>
      <c r="B88" s="98"/>
      <c r="C88" s="99"/>
      <c r="D88" s="99"/>
      <c r="E88" s="100"/>
      <c r="F88" s="86"/>
      <c r="G88" s="86"/>
      <c r="H88" s="77" t="s">
        <v>53</v>
      </c>
      <c r="I88" s="86"/>
      <c r="J88" s="87"/>
      <c r="K88" s="87"/>
      <c r="L88" s="92"/>
      <c r="M88" s="93"/>
      <c r="N88" s="94"/>
      <c r="O88" s="86"/>
      <c r="P88" s="86"/>
      <c r="Q88" s="86"/>
      <c r="R88" s="86"/>
      <c r="S88" s="88" t="str">
        <f t="shared" ref="S88" ca="1" si="48">IF(ISERROR(Z88*1),"",Z88*1)</f>
        <v/>
      </c>
      <c r="T88" s="86"/>
      <c r="U88" s="89"/>
      <c r="V88" s="90"/>
      <c r="W88" s="91"/>
      <c r="X88" s="53" t="str">
        <f t="shared" si="42"/>
        <v/>
      </c>
      <c r="Y88" s="61">
        <f>IF(B88&lt;&gt;"",IF(入国状況=1,IF(COUNTA(F88,G88,H89,I88,O88,P88,Q88,T88)=8,0,1),IF(COUNTA(F88,G88,H89,I88,O88,L88,P88,Q88,T88)=9,0,1)),0)</f>
        <v>0</v>
      </c>
      <c r="Z88" s="53" t="str">
        <f t="shared" ca="1" si="43"/>
        <v/>
      </c>
      <c r="AA88" s="53" t="str">
        <f t="shared" si="44"/>
        <v/>
      </c>
      <c r="AB88" s="53" t="str">
        <f t="shared" si="45"/>
        <v/>
      </c>
      <c r="AC88" s="53" t="str">
        <f t="shared" ref="AC88:AC151" si="49">IF(入国状況=1,IF(入国予定日="","",IF(入国予定日&gt;=DATEVALUE("2025/10/1"),"new保険料","old保険料")),IF(L88="","",IF(L88&gt;=DATEVALUE("2025/10/1"),"new保険料","old保険料")))</f>
        <v/>
      </c>
      <c r="AD88" s="53"/>
      <c r="AE88" s="52"/>
      <c r="AF88" s="52"/>
      <c r="AG88" s="2"/>
      <c r="AH88" s="2"/>
    </row>
    <row r="89" spans="1:34" ht="27" customHeight="1" x14ac:dyDescent="0.25">
      <c r="A89" s="85"/>
      <c r="B89" s="101"/>
      <c r="C89" s="102"/>
      <c r="D89" s="102"/>
      <c r="E89" s="103"/>
      <c r="F89" s="87"/>
      <c r="G89" s="87"/>
      <c r="H89" s="50"/>
      <c r="I89" s="87"/>
      <c r="J89" s="87"/>
      <c r="K89" s="87"/>
      <c r="L89" s="95"/>
      <c r="M89" s="96"/>
      <c r="N89" s="97"/>
      <c r="O89" s="87"/>
      <c r="P89" s="87"/>
      <c r="Q89" s="87"/>
      <c r="R89" s="87"/>
      <c r="S89" s="88"/>
      <c r="T89" s="87"/>
      <c r="U89" s="90"/>
      <c r="V89" s="90"/>
      <c r="W89" s="91"/>
      <c r="X89" s="53" t="str">
        <f t="shared" si="42"/>
        <v/>
      </c>
      <c r="Y89" s="61"/>
      <c r="Z89" s="53" t="str">
        <f t="shared" ca="1" si="43"/>
        <v/>
      </c>
      <c r="AA89" s="53" t="str">
        <f t="shared" si="44"/>
        <v/>
      </c>
      <c r="AB89" s="53" t="str">
        <f t="shared" si="45"/>
        <v/>
      </c>
      <c r="AC89" s="53" t="str">
        <f t="shared" si="49"/>
        <v/>
      </c>
      <c r="AD89" s="53"/>
      <c r="AE89" s="52"/>
      <c r="AF89" s="52"/>
      <c r="AG89" s="2"/>
      <c r="AH89" s="2"/>
    </row>
    <row r="90" spans="1:34" ht="14.25" customHeight="1" x14ac:dyDescent="0.25">
      <c r="A90" s="84">
        <v>34</v>
      </c>
      <c r="B90" s="98"/>
      <c r="C90" s="99"/>
      <c r="D90" s="99"/>
      <c r="E90" s="100"/>
      <c r="F90" s="86"/>
      <c r="G90" s="86"/>
      <c r="H90" s="77" t="s">
        <v>53</v>
      </c>
      <c r="I90" s="86"/>
      <c r="J90" s="87"/>
      <c r="K90" s="87"/>
      <c r="L90" s="92"/>
      <c r="M90" s="93"/>
      <c r="N90" s="94"/>
      <c r="O90" s="86"/>
      <c r="P90" s="86"/>
      <c r="Q90" s="86"/>
      <c r="R90" s="86"/>
      <c r="S90" s="88" t="str">
        <f t="shared" ref="S90" ca="1" si="50">IF(ISERROR(Z90*1),"",Z90*1)</f>
        <v/>
      </c>
      <c r="T90" s="86"/>
      <c r="U90" s="89"/>
      <c r="V90" s="90"/>
      <c r="W90" s="91"/>
      <c r="X90" s="53" t="str">
        <f t="shared" si="42"/>
        <v/>
      </c>
      <c r="Y90" s="61">
        <f>IF(B90&lt;&gt;"",IF(入国状況=1,IF(COUNTA(F90,G90,H91,I90,O90,P90,Q90,T90)=8,0,1),IF(COUNTA(F90,G90,H91,I90,O90,L90,P90,Q90,T90)=9,0,1)),0)</f>
        <v>0</v>
      </c>
      <c r="Z90" s="53" t="str">
        <f t="shared" ca="1" si="43"/>
        <v/>
      </c>
      <c r="AA90" s="53" t="str">
        <f t="shared" si="44"/>
        <v/>
      </c>
      <c r="AB90" s="53" t="str">
        <f t="shared" si="45"/>
        <v/>
      </c>
      <c r="AC90" s="53" t="str">
        <f t="shared" si="49"/>
        <v/>
      </c>
      <c r="AD90" s="53"/>
      <c r="AE90" s="52"/>
      <c r="AF90" s="52"/>
      <c r="AG90" s="2"/>
      <c r="AH90" s="2"/>
    </row>
    <row r="91" spans="1:34" ht="27" customHeight="1" x14ac:dyDescent="0.25">
      <c r="A91" s="85"/>
      <c r="B91" s="101"/>
      <c r="C91" s="102"/>
      <c r="D91" s="102"/>
      <c r="E91" s="103"/>
      <c r="F91" s="87"/>
      <c r="G91" s="87"/>
      <c r="H91" s="50"/>
      <c r="I91" s="87"/>
      <c r="J91" s="87"/>
      <c r="K91" s="87"/>
      <c r="L91" s="95"/>
      <c r="M91" s="96"/>
      <c r="N91" s="97"/>
      <c r="O91" s="87"/>
      <c r="P91" s="87"/>
      <c r="Q91" s="87"/>
      <c r="R91" s="87"/>
      <c r="S91" s="88"/>
      <c r="T91" s="87"/>
      <c r="U91" s="90"/>
      <c r="V91" s="90"/>
      <c r="W91" s="91"/>
      <c r="X91" s="53" t="str">
        <f t="shared" si="42"/>
        <v/>
      </c>
      <c r="Y91" s="61"/>
      <c r="Z91" s="53" t="str">
        <f t="shared" ca="1" si="43"/>
        <v/>
      </c>
      <c r="AA91" s="53" t="str">
        <f t="shared" si="44"/>
        <v/>
      </c>
      <c r="AB91" s="53" t="str">
        <f t="shared" si="45"/>
        <v/>
      </c>
      <c r="AC91" s="53" t="str">
        <f t="shared" si="49"/>
        <v/>
      </c>
      <c r="AD91" s="53"/>
      <c r="AE91" s="52"/>
      <c r="AF91" s="52"/>
      <c r="AG91" s="2"/>
      <c r="AH91" s="2"/>
    </row>
    <row r="92" spans="1:34" ht="14.25" customHeight="1" x14ac:dyDescent="0.25">
      <c r="A92" s="84">
        <v>35</v>
      </c>
      <c r="B92" s="98"/>
      <c r="C92" s="99"/>
      <c r="D92" s="99"/>
      <c r="E92" s="100"/>
      <c r="F92" s="86"/>
      <c r="G92" s="86"/>
      <c r="H92" s="77" t="s">
        <v>53</v>
      </c>
      <c r="I92" s="86"/>
      <c r="J92" s="87"/>
      <c r="K92" s="87"/>
      <c r="L92" s="92"/>
      <c r="M92" s="93"/>
      <c r="N92" s="94"/>
      <c r="O92" s="86"/>
      <c r="P92" s="86"/>
      <c r="Q92" s="86"/>
      <c r="R92" s="86"/>
      <c r="S92" s="88" t="str">
        <f t="shared" ref="S92" ca="1" si="51">IF(ISERROR(Z92*1),"",Z92*1)</f>
        <v/>
      </c>
      <c r="T92" s="86"/>
      <c r="U92" s="89"/>
      <c r="V92" s="90"/>
      <c r="W92" s="91"/>
      <c r="X92" s="53" t="str">
        <f t="shared" si="42"/>
        <v/>
      </c>
      <c r="Y92" s="61">
        <f>IF(B92&lt;&gt;"",IF(入国状況=1,IF(COUNTA(F92,G92,H93,I92,O92,P92,Q92,T92)=8,0,1),IF(COUNTA(F92,G92,H93,I92,O92,L92,P92,Q92,T92)=9,0,1)),0)</f>
        <v>0</v>
      </c>
      <c r="Z92" s="53" t="str">
        <f t="shared" ca="1" si="43"/>
        <v/>
      </c>
      <c r="AA92" s="53" t="str">
        <f t="shared" si="44"/>
        <v/>
      </c>
      <c r="AB92" s="53" t="str">
        <f t="shared" si="45"/>
        <v/>
      </c>
      <c r="AC92" s="53" t="str">
        <f t="shared" si="49"/>
        <v/>
      </c>
      <c r="AD92" s="53"/>
      <c r="AE92" s="52"/>
      <c r="AF92" s="52"/>
      <c r="AG92" s="2"/>
      <c r="AH92" s="2"/>
    </row>
    <row r="93" spans="1:34" ht="27" customHeight="1" x14ac:dyDescent="0.25">
      <c r="A93" s="85"/>
      <c r="B93" s="101"/>
      <c r="C93" s="102"/>
      <c r="D93" s="102"/>
      <c r="E93" s="103"/>
      <c r="F93" s="87"/>
      <c r="G93" s="87"/>
      <c r="H93" s="50"/>
      <c r="I93" s="87"/>
      <c r="J93" s="87"/>
      <c r="K93" s="87"/>
      <c r="L93" s="95"/>
      <c r="M93" s="96"/>
      <c r="N93" s="97"/>
      <c r="O93" s="87"/>
      <c r="P93" s="87"/>
      <c r="Q93" s="87"/>
      <c r="R93" s="87"/>
      <c r="S93" s="88"/>
      <c r="T93" s="87"/>
      <c r="U93" s="90"/>
      <c r="V93" s="90"/>
      <c r="W93" s="91"/>
      <c r="X93" s="53" t="str">
        <f t="shared" si="42"/>
        <v/>
      </c>
      <c r="Y93" s="61"/>
      <c r="Z93" s="53" t="str">
        <f t="shared" ca="1" si="43"/>
        <v/>
      </c>
      <c r="AA93" s="53" t="str">
        <f t="shared" si="44"/>
        <v/>
      </c>
      <c r="AB93" s="53" t="str">
        <f t="shared" si="45"/>
        <v/>
      </c>
      <c r="AC93" s="53" t="str">
        <f t="shared" si="49"/>
        <v/>
      </c>
      <c r="AD93" s="53"/>
      <c r="AE93" s="52"/>
      <c r="AF93" s="52"/>
      <c r="AG93" s="2"/>
      <c r="AH93" s="2"/>
    </row>
    <row r="94" spans="1:34" ht="14.25" customHeight="1" x14ac:dyDescent="0.25">
      <c r="A94" s="84">
        <v>36</v>
      </c>
      <c r="B94" s="98"/>
      <c r="C94" s="99"/>
      <c r="D94" s="99"/>
      <c r="E94" s="100"/>
      <c r="F94" s="86"/>
      <c r="G94" s="86"/>
      <c r="H94" s="77" t="s">
        <v>53</v>
      </c>
      <c r="I94" s="86"/>
      <c r="J94" s="87"/>
      <c r="K94" s="87"/>
      <c r="L94" s="92"/>
      <c r="M94" s="93"/>
      <c r="N94" s="94"/>
      <c r="O94" s="86"/>
      <c r="P94" s="86"/>
      <c r="Q94" s="86"/>
      <c r="R94" s="86"/>
      <c r="S94" s="88" t="str">
        <f t="shared" ref="S94" ca="1" si="52">IF(ISERROR(Z94*1),"",Z94*1)</f>
        <v/>
      </c>
      <c r="T94" s="86"/>
      <c r="U94" s="89"/>
      <c r="V94" s="90"/>
      <c r="W94" s="91"/>
      <c r="X94" s="53" t="str">
        <f t="shared" si="42"/>
        <v/>
      </c>
      <c r="Y94" s="61">
        <f>IF(B94&lt;&gt;"",IF(入国状況=1,IF(COUNTA(F94,G94,H95,I94,O94,P94,Q94,T94)=8,0,1),IF(COUNTA(F94,G94,H95,I94,O94,L94,P94,Q94,T94)=9,0,1)),0)</f>
        <v>0</v>
      </c>
      <c r="Z94" s="53" t="str">
        <f t="shared" ca="1" si="43"/>
        <v/>
      </c>
      <c r="AA94" s="53" t="str">
        <f t="shared" si="44"/>
        <v/>
      </c>
      <c r="AB94" s="53" t="str">
        <f t="shared" si="45"/>
        <v/>
      </c>
      <c r="AC94" s="53" t="str">
        <f t="shared" si="49"/>
        <v/>
      </c>
      <c r="AD94" s="53"/>
      <c r="AE94" s="52"/>
      <c r="AF94" s="52"/>
      <c r="AG94" s="2"/>
      <c r="AH94" s="2"/>
    </row>
    <row r="95" spans="1:34" ht="27" customHeight="1" x14ac:dyDescent="0.25">
      <c r="A95" s="85"/>
      <c r="B95" s="101"/>
      <c r="C95" s="102"/>
      <c r="D95" s="102"/>
      <c r="E95" s="103"/>
      <c r="F95" s="87"/>
      <c r="G95" s="87"/>
      <c r="H95" s="50"/>
      <c r="I95" s="87"/>
      <c r="J95" s="87"/>
      <c r="K95" s="87"/>
      <c r="L95" s="95"/>
      <c r="M95" s="96"/>
      <c r="N95" s="97"/>
      <c r="O95" s="87"/>
      <c r="P95" s="87"/>
      <c r="Q95" s="87"/>
      <c r="R95" s="87"/>
      <c r="S95" s="88"/>
      <c r="T95" s="87"/>
      <c r="U95" s="90"/>
      <c r="V95" s="90"/>
      <c r="W95" s="91"/>
      <c r="X95" s="53" t="str">
        <f t="shared" si="42"/>
        <v/>
      </c>
      <c r="Y95" s="61"/>
      <c r="Z95" s="53" t="str">
        <f t="shared" ca="1" si="43"/>
        <v/>
      </c>
      <c r="AA95" s="53" t="str">
        <f t="shared" si="44"/>
        <v/>
      </c>
      <c r="AB95" s="53" t="str">
        <f t="shared" si="45"/>
        <v/>
      </c>
      <c r="AC95" s="53" t="str">
        <f t="shared" si="49"/>
        <v/>
      </c>
      <c r="AD95" s="53"/>
      <c r="AE95" s="52"/>
      <c r="AF95" s="52"/>
      <c r="AG95" s="2"/>
      <c r="AH95" s="2"/>
    </row>
    <row r="96" spans="1:34" ht="14.25" customHeight="1" x14ac:dyDescent="0.25">
      <c r="A96" s="84">
        <v>37</v>
      </c>
      <c r="B96" s="98"/>
      <c r="C96" s="99"/>
      <c r="D96" s="99"/>
      <c r="E96" s="100"/>
      <c r="F96" s="86"/>
      <c r="G96" s="86"/>
      <c r="H96" s="77" t="s">
        <v>53</v>
      </c>
      <c r="I96" s="86"/>
      <c r="J96" s="87"/>
      <c r="K96" s="87"/>
      <c r="L96" s="92"/>
      <c r="M96" s="93"/>
      <c r="N96" s="94"/>
      <c r="O96" s="86"/>
      <c r="P96" s="86"/>
      <c r="Q96" s="86"/>
      <c r="R96" s="86"/>
      <c r="S96" s="88" t="str">
        <f t="shared" ref="S96" ca="1" si="53">IF(ISERROR(Z96*1),"",Z96*1)</f>
        <v/>
      </c>
      <c r="T96" s="86"/>
      <c r="U96" s="89"/>
      <c r="V96" s="90"/>
      <c r="W96" s="91"/>
      <c r="X96" s="53" t="str">
        <f t="shared" si="42"/>
        <v/>
      </c>
      <c r="Y96" s="61">
        <f>IF(B96&lt;&gt;"",IF(入国状況=1,IF(COUNTA(F96,G96,H97,I96,O96,P96,Q96,T96)=8,0,1),IF(COUNTA(F96,G96,H97,I96,O96,L96,P96,Q96,T96)=9,0,1)),0)</f>
        <v>0</v>
      </c>
      <c r="Z96" s="53" t="str">
        <f t="shared" ca="1" si="43"/>
        <v/>
      </c>
      <c r="AA96" s="53" t="str">
        <f t="shared" si="44"/>
        <v/>
      </c>
      <c r="AB96" s="53" t="str">
        <f t="shared" si="45"/>
        <v/>
      </c>
      <c r="AC96" s="53" t="str">
        <f t="shared" si="49"/>
        <v/>
      </c>
      <c r="AD96" s="53"/>
      <c r="AE96" s="52"/>
      <c r="AF96" s="52"/>
      <c r="AG96" s="2"/>
      <c r="AH96" s="2"/>
    </row>
    <row r="97" spans="1:34" ht="27" customHeight="1" x14ac:dyDescent="0.25">
      <c r="A97" s="85"/>
      <c r="B97" s="101"/>
      <c r="C97" s="102"/>
      <c r="D97" s="102"/>
      <c r="E97" s="103"/>
      <c r="F97" s="87"/>
      <c r="G97" s="87"/>
      <c r="H97" s="50"/>
      <c r="I97" s="87"/>
      <c r="J97" s="87"/>
      <c r="K97" s="87"/>
      <c r="L97" s="95"/>
      <c r="M97" s="96"/>
      <c r="N97" s="97"/>
      <c r="O97" s="87"/>
      <c r="P97" s="87"/>
      <c r="Q97" s="87"/>
      <c r="R97" s="87"/>
      <c r="S97" s="88"/>
      <c r="T97" s="87"/>
      <c r="U97" s="90"/>
      <c r="V97" s="90"/>
      <c r="W97" s="91"/>
      <c r="X97" s="53" t="str">
        <f t="shared" si="42"/>
        <v/>
      </c>
      <c r="Y97" s="61"/>
      <c r="Z97" s="53" t="str">
        <f t="shared" ca="1" si="43"/>
        <v/>
      </c>
      <c r="AA97" s="53" t="str">
        <f t="shared" si="44"/>
        <v/>
      </c>
      <c r="AB97" s="53" t="str">
        <f t="shared" si="45"/>
        <v/>
      </c>
      <c r="AC97" s="53" t="str">
        <f t="shared" si="49"/>
        <v/>
      </c>
      <c r="AD97" s="53"/>
      <c r="AE97" s="52"/>
      <c r="AF97" s="52"/>
      <c r="AG97" s="2"/>
      <c r="AH97" s="2"/>
    </row>
    <row r="98" spans="1:34" ht="14.25" customHeight="1" x14ac:dyDescent="0.25">
      <c r="A98" s="84">
        <v>38</v>
      </c>
      <c r="B98" s="98"/>
      <c r="C98" s="99"/>
      <c r="D98" s="99"/>
      <c r="E98" s="100"/>
      <c r="F98" s="86"/>
      <c r="G98" s="86"/>
      <c r="H98" s="77" t="s">
        <v>53</v>
      </c>
      <c r="I98" s="86"/>
      <c r="J98" s="87"/>
      <c r="K98" s="87"/>
      <c r="L98" s="92"/>
      <c r="M98" s="93"/>
      <c r="N98" s="94"/>
      <c r="O98" s="86"/>
      <c r="P98" s="86"/>
      <c r="Q98" s="86"/>
      <c r="R98" s="86"/>
      <c r="S98" s="88" t="str">
        <f t="shared" ref="S98" ca="1" si="54">IF(ISERROR(Z98*1),"",Z98*1)</f>
        <v/>
      </c>
      <c r="T98" s="86"/>
      <c r="U98" s="89"/>
      <c r="V98" s="90"/>
      <c r="W98" s="91"/>
      <c r="X98" s="53" t="str">
        <f t="shared" si="42"/>
        <v/>
      </c>
      <c r="Y98" s="61">
        <f>IF(B98&lt;&gt;"",IF(入国状況=1,IF(COUNTA(F98,G98,H99,I98,O98,P98,Q98,T98)=8,0,1),IF(COUNTA(F98,G98,H99,I98,O98,L98,P98,Q98,T98)=9,0,1)),0)</f>
        <v>0</v>
      </c>
      <c r="Z98" s="53" t="str">
        <f t="shared" ca="1" si="43"/>
        <v/>
      </c>
      <c r="AA98" s="53" t="str">
        <f t="shared" si="44"/>
        <v/>
      </c>
      <c r="AB98" s="53" t="str">
        <f t="shared" si="45"/>
        <v/>
      </c>
      <c r="AC98" s="53" t="str">
        <f t="shared" si="49"/>
        <v/>
      </c>
      <c r="AD98" s="53"/>
      <c r="AE98" s="52"/>
      <c r="AF98" s="52"/>
      <c r="AG98" s="2"/>
      <c r="AH98" s="2"/>
    </row>
    <row r="99" spans="1:34" ht="27" customHeight="1" x14ac:dyDescent="0.25">
      <c r="A99" s="85"/>
      <c r="B99" s="101"/>
      <c r="C99" s="102"/>
      <c r="D99" s="102"/>
      <c r="E99" s="103"/>
      <c r="F99" s="87"/>
      <c r="G99" s="87"/>
      <c r="H99" s="50"/>
      <c r="I99" s="87"/>
      <c r="J99" s="87"/>
      <c r="K99" s="87"/>
      <c r="L99" s="95"/>
      <c r="M99" s="96"/>
      <c r="N99" s="97"/>
      <c r="O99" s="87"/>
      <c r="P99" s="87"/>
      <c r="Q99" s="87"/>
      <c r="R99" s="87"/>
      <c r="S99" s="88"/>
      <c r="T99" s="87"/>
      <c r="U99" s="90"/>
      <c r="V99" s="90"/>
      <c r="W99" s="91"/>
      <c r="X99" s="53" t="str">
        <f t="shared" si="42"/>
        <v/>
      </c>
      <c r="Y99" s="61"/>
      <c r="Z99" s="53" t="str">
        <f t="shared" ca="1" si="43"/>
        <v/>
      </c>
      <c r="AA99" s="53" t="str">
        <f t="shared" si="44"/>
        <v/>
      </c>
      <c r="AB99" s="53" t="str">
        <f t="shared" si="45"/>
        <v/>
      </c>
      <c r="AC99" s="53" t="str">
        <f t="shared" si="49"/>
        <v/>
      </c>
      <c r="AD99" s="53"/>
      <c r="AE99" s="52"/>
      <c r="AF99" s="52"/>
      <c r="AG99" s="2"/>
      <c r="AH99" s="2"/>
    </row>
    <row r="100" spans="1:34" ht="14.25" customHeight="1" x14ac:dyDescent="0.25">
      <c r="A100" s="84">
        <v>39</v>
      </c>
      <c r="B100" s="98"/>
      <c r="C100" s="99"/>
      <c r="D100" s="99"/>
      <c r="E100" s="100"/>
      <c r="F100" s="86"/>
      <c r="G100" s="86"/>
      <c r="H100" s="77" t="s">
        <v>53</v>
      </c>
      <c r="I100" s="86"/>
      <c r="J100" s="87"/>
      <c r="K100" s="87"/>
      <c r="L100" s="92"/>
      <c r="M100" s="93"/>
      <c r="N100" s="94"/>
      <c r="O100" s="86"/>
      <c r="P100" s="86"/>
      <c r="Q100" s="86"/>
      <c r="R100" s="86"/>
      <c r="S100" s="88" t="str">
        <f t="shared" ref="S100" ca="1" si="55">IF(ISERROR(Z100*1),"",Z100*1)</f>
        <v/>
      </c>
      <c r="T100" s="86"/>
      <c r="U100" s="89"/>
      <c r="V100" s="90"/>
      <c r="W100" s="91"/>
      <c r="X100" s="53" t="str">
        <f t="shared" si="42"/>
        <v/>
      </c>
      <c r="Y100" s="61">
        <f>IF(B100&lt;&gt;"",IF(入国状況=1,IF(COUNTA(F100,G100,H101,I100,O100,P100,Q100,T100)=8,0,1),IF(COUNTA(F100,G100,H101,I100,O100,L100,P100,Q100,T100)=9,0,1)),0)</f>
        <v>0</v>
      </c>
      <c r="Z100" s="53" t="str">
        <f t="shared" ca="1" si="43"/>
        <v/>
      </c>
      <c r="AA100" s="53" t="str">
        <f t="shared" si="44"/>
        <v/>
      </c>
      <c r="AB100" s="53" t="str">
        <f t="shared" si="45"/>
        <v/>
      </c>
      <c r="AC100" s="53" t="str">
        <f t="shared" si="49"/>
        <v/>
      </c>
      <c r="AD100" s="53"/>
      <c r="AE100" s="52"/>
      <c r="AF100" s="52"/>
      <c r="AG100" s="2"/>
      <c r="AH100" s="2"/>
    </row>
    <row r="101" spans="1:34" ht="27" customHeight="1" x14ac:dyDescent="0.25">
      <c r="A101" s="85"/>
      <c r="B101" s="101"/>
      <c r="C101" s="102"/>
      <c r="D101" s="102"/>
      <c r="E101" s="103"/>
      <c r="F101" s="87"/>
      <c r="G101" s="87"/>
      <c r="H101" s="50"/>
      <c r="I101" s="87"/>
      <c r="J101" s="87"/>
      <c r="K101" s="87"/>
      <c r="L101" s="95"/>
      <c r="M101" s="96"/>
      <c r="N101" s="97"/>
      <c r="O101" s="87"/>
      <c r="P101" s="87"/>
      <c r="Q101" s="87"/>
      <c r="R101" s="87"/>
      <c r="S101" s="88"/>
      <c r="T101" s="87"/>
      <c r="U101" s="90"/>
      <c r="V101" s="90"/>
      <c r="W101" s="91"/>
      <c r="X101" s="53" t="str">
        <f t="shared" si="42"/>
        <v/>
      </c>
      <c r="Y101" s="61"/>
      <c r="Z101" s="53" t="str">
        <f t="shared" ca="1" si="43"/>
        <v/>
      </c>
      <c r="AA101" s="53" t="str">
        <f t="shared" si="44"/>
        <v/>
      </c>
      <c r="AB101" s="53" t="str">
        <f t="shared" si="45"/>
        <v/>
      </c>
      <c r="AC101" s="53" t="str">
        <f t="shared" si="49"/>
        <v/>
      </c>
      <c r="AD101" s="53"/>
      <c r="AE101" s="52"/>
      <c r="AF101" s="52"/>
      <c r="AG101" s="2"/>
      <c r="AH101" s="2"/>
    </row>
    <row r="102" spans="1:34" ht="14.25" customHeight="1" x14ac:dyDescent="0.25">
      <c r="A102" s="84">
        <v>40</v>
      </c>
      <c r="B102" s="98"/>
      <c r="C102" s="99"/>
      <c r="D102" s="99"/>
      <c r="E102" s="100"/>
      <c r="F102" s="86"/>
      <c r="G102" s="86"/>
      <c r="H102" s="77" t="s">
        <v>53</v>
      </c>
      <c r="I102" s="86"/>
      <c r="J102" s="87"/>
      <c r="K102" s="87"/>
      <c r="L102" s="92"/>
      <c r="M102" s="93"/>
      <c r="N102" s="94"/>
      <c r="O102" s="86"/>
      <c r="P102" s="86"/>
      <c r="Q102" s="86"/>
      <c r="R102" s="86"/>
      <c r="S102" s="88" t="str">
        <f t="shared" ref="S102" ca="1" si="56">IF(ISERROR(Z102*1),"",Z102*1)</f>
        <v/>
      </c>
      <c r="T102" s="86"/>
      <c r="U102" s="89"/>
      <c r="V102" s="90"/>
      <c r="W102" s="91"/>
      <c r="X102" s="53" t="str">
        <f t="shared" si="42"/>
        <v/>
      </c>
      <c r="Y102" s="61">
        <f>IF(B102&lt;&gt;"",IF(入国状況=1,IF(COUNTA(F102,G102,H103,I102,O102,P102,Q102,T102)=8,0,1),IF(COUNTA(F102,G102,H103,I102,O102,L102,P102,Q102,T102)=9,0,1)),0)</f>
        <v>0</v>
      </c>
      <c r="Z102" s="53" t="str">
        <f t="shared" ca="1" si="43"/>
        <v/>
      </c>
      <c r="AA102" s="53" t="str">
        <f t="shared" si="44"/>
        <v/>
      </c>
      <c r="AB102" s="53" t="str">
        <f t="shared" si="45"/>
        <v/>
      </c>
      <c r="AC102" s="53" t="str">
        <f t="shared" si="49"/>
        <v/>
      </c>
      <c r="AD102" s="53"/>
      <c r="AE102" s="52"/>
      <c r="AF102" s="52"/>
      <c r="AG102" s="2"/>
      <c r="AH102" s="2"/>
    </row>
    <row r="103" spans="1:34" ht="27" customHeight="1" x14ac:dyDescent="0.25">
      <c r="A103" s="85"/>
      <c r="B103" s="101"/>
      <c r="C103" s="102"/>
      <c r="D103" s="102"/>
      <c r="E103" s="103"/>
      <c r="F103" s="87"/>
      <c r="G103" s="87"/>
      <c r="H103" s="50"/>
      <c r="I103" s="87"/>
      <c r="J103" s="87"/>
      <c r="K103" s="87"/>
      <c r="L103" s="95"/>
      <c r="M103" s="96"/>
      <c r="N103" s="97"/>
      <c r="O103" s="87"/>
      <c r="P103" s="87"/>
      <c r="Q103" s="87"/>
      <c r="R103" s="87"/>
      <c r="S103" s="88"/>
      <c r="T103" s="87"/>
      <c r="U103" s="90"/>
      <c r="V103" s="90"/>
      <c r="W103" s="91"/>
      <c r="X103" s="53" t="str">
        <f t="shared" si="42"/>
        <v/>
      </c>
      <c r="Y103" s="61"/>
      <c r="Z103" s="53" t="str">
        <f t="shared" ca="1" si="43"/>
        <v/>
      </c>
      <c r="AA103" s="53" t="str">
        <f t="shared" si="44"/>
        <v/>
      </c>
      <c r="AB103" s="53" t="str">
        <f t="shared" si="45"/>
        <v/>
      </c>
      <c r="AC103" s="53" t="str">
        <f t="shared" si="49"/>
        <v/>
      </c>
      <c r="AD103" s="53"/>
      <c r="AF103" s="52"/>
      <c r="AG103" s="2"/>
      <c r="AH103" s="2"/>
    </row>
    <row r="104" spans="1:34" ht="14.25" customHeight="1" x14ac:dyDescent="0.25">
      <c r="A104" s="84">
        <v>41</v>
      </c>
      <c r="B104" s="98"/>
      <c r="C104" s="99"/>
      <c r="D104" s="99"/>
      <c r="E104" s="100"/>
      <c r="F104" s="86"/>
      <c r="G104" s="86"/>
      <c r="H104" s="77" t="s">
        <v>53</v>
      </c>
      <c r="I104" s="86"/>
      <c r="J104" s="87"/>
      <c r="K104" s="87"/>
      <c r="L104" s="92"/>
      <c r="M104" s="93"/>
      <c r="N104" s="94"/>
      <c r="O104" s="86"/>
      <c r="P104" s="86"/>
      <c r="Q104" s="86"/>
      <c r="R104" s="86"/>
      <c r="S104" s="88" t="str">
        <f t="shared" ref="S104" ca="1" si="57">IF(ISERROR(Z104*1),"",Z104*1)</f>
        <v/>
      </c>
      <c r="T104" s="86"/>
      <c r="U104" s="89"/>
      <c r="V104" s="90"/>
      <c r="W104" s="91"/>
      <c r="X104" s="53" t="str">
        <f t="shared" si="42"/>
        <v/>
      </c>
      <c r="Y104" s="61">
        <f>IF(B104&lt;&gt;"",IF(入国状況=1,IF(COUNTA(F104,G104,H105,I104,O104,P104,Q104,T104)=8,0,1),IF(COUNTA(F104,G104,H105,I104,O104,L104,P104,Q104,T104)=9,0,1)),0)</f>
        <v>0</v>
      </c>
      <c r="Z104" s="53" t="str">
        <f t="shared" ca="1" si="43"/>
        <v/>
      </c>
      <c r="AA104" s="53" t="str">
        <f t="shared" si="44"/>
        <v/>
      </c>
      <c r="AB104" s="53" t="str">
        <f t="shared" si="45"/>
        <v/>
      </c>
      <c r="AC104" s="53" t="str">
        <f t="shared" si="49"/>
        <v/>
      </c>
      <c r="AD104" s="53"/>
      <c r="AE104" s="52"/>
      <c r="AF104" s="52"/>
      <c r="AG104" s="2"/>
      <c r="AH104" s="2"/>
    </row>
    <row r="105" spans="1:34" ht="27" customHeight="1" x14ac:dyDescent="0.25">
      <c r="A105" s="85"/>
      <c r="B105" s="101"/>
      <c r="C105" s="102"/>
      <c r="D105" s="102"/>
      <c r="E105" s="103"/>
      <c r="F105" s="87"/>
      <c r="G105" s="87"/>
      <c r="H105" s="50"/>
      <c r="I105" s="87"/>
      <c r="J105" s="87"/>
      <c r="K105" s="87"/>
      <c r="L105" s="95"/>
      <c r="M105" s="96"/>
      <c r="N105" s="97"/>
      <c r="O105" s="87"/>
      <c r="P105" s="87"/>
      <c r="Q105" s="87"/>
      <c r="R105" s="87"/>
      <c r="S105" s="88"/>
      <c r="T105" s="87"/>
      <c r="U105" s="90"/>
      <c r="V105" s="90"/>
      <c r="W105" s="91"/>
      <c r="X105" s="53" t="str">
        <f t="shared" si="42"/>
        <v/>
      </c>
      <c r="Y105" s="61"/>
      <c r="Z105" s="53" t="str">
        <f t="shared" ca="1" si="43"/>
        <v/>
      </c>
      <c r="AA105" s="53" t="str">
        <f t="shared" si="44"/>
        <v/>
      </c>
      <c r="AB105" s="53" t="str">
        <f t="shared" si="45"/>
        <v/>
      </c>
      <c r="AC105" s="53" t="str">
        <f t="shared" si="49"/>
        <v/>
      </c>
      <c r="AD105" s="53"/>
      <c r="AE105" s="52"/>
      <c r="AF105" s="52"/>
      <c r="AG105" s="2"/>
      <c r="AH105" s="2"/>
    </row>
    <row r="106" spans="1:34" ht="14.25" customHeight="1" x14ac:dyDescent="0.25">
      <c r="A106" s="84">
        <v>42</v>
      </c>
      <c r="B106" s="98"/>
      <c r="C106" s="99"/>
      <c r="D106" s="99"/>
      <c r="E106" s="100"/>
      <c r="F106" s="86"/>
      <c r="G106" s="86"/>
      <c r="H106" s="77" t="s">
        <v>53</v>
      </c>
      <c r="I106" s="86"/>
      <c r="J106" s="87"/>
      <c r="K106" s="87"/>
      <c r="L106" s="92"/>
      <c r="M106" s="93"/>
      <c r="N106" s="94"/>
      <c r="O106" s="86"/>
      <c r="P106" s="86"/>
      <c r="Q106" s="86"/>
      <c r="R106" s="86"/>
      <c r="S106" s="88" t="str">
        <f t="shared" ref="S106" ca="1" si="58">IF(ISERROR(Z106*1),"",Z106*1)</f>
        <v/>
      </c>
      <c r="T106" s="86"/>
      <c r="U106" s="89"/>
      <c r="V106" s="90"/>
      <c r="W106" s="91"/>
      <c r="X106" s="53" t="str">
        <f t="shared" si="42"/>
        <v/>
      </c>
      <c r="Y106" s="61">
        <f>IF(B106&lt;&gt;"",IF(入国状況=1,IF(COUNTA(F106,G106,H107,I106,O106,P106,Q106,T106)=8,0,1),IF(COUNTA(F106,G106,H107,I106,O106,L106,P106,Q106,T106)=9,0,1)),0)</f>
        <v>0</v>
      </c>
      <c r="Z106" s="53" t="str">
        <f t="shared" ca="1" si="43"/>
        <v/>
      </c>
      <c r="AA106" s="53" t="str">
        <f t="shared" si="44"/>
        <v/>
      </c>
      <c r="AB106" s="53" t="str">
        <f t="shared" si="45"/>
        <v/>
      </c>
      <c r="AC106" s="53" t="str">
        <f t="shared" si="49"/>
        <v/>
      </c>
      <c r="AD106" s="53"/>
      <c r="AE106" s="52"/>
      <c r="AF106" s="52"/>
      <c r="AG106" s="2"/>
      <c r="AH106" s="2"/>
    </row>
    <row r="107" spans="1:34" ht="27" customHeight="1" x14ac:dyDescent="0.25">
      <c r="A107" s="85"/>
      <c r="B107" s="101"/>
      <c r="C107" s="102"/>
      <c r="D107" s="102"/>
      <c r="E107" s="103"/>
      <c r="F107" s="87"/>
      <c r="G107" s="87"/>
      <c r="H107" s="50"/>
      <c r="I107" s="87"/>
      <c r="J107" s="87"/>
      <c r="K107" s="87"/>
      <c r="L107" s="95"/>
      <c r="M107" s="96"/>
      <c r="N107" s="97"/>
      <c r="O107" s="87"/>
      <c r="P107" s="87"/>
      <c r="Q107" s="87"/>
      <c r="R107" s="87"/>
      <c r="S107" s="88"/>
      <c r="T107" s="87"/>
      <c r="U107" s="90"/>
      <c r="V107" s="90"/>
      <c r="W107" s="91"/>
      <c r="X107" s="53" t="str">
        <f t="shared" si="42"/>
        <v/>
      </c>
      <c r="Y107" s="61"/>
      <c r="Z107" s="53" t="str">
        <f t="shared" ca="1" si="43"/>
        <v/>
      </c>
      <c r="AA107" s="53" t="str">
        <f t="shared" si="44"/>
        <v/>
      </c>
      <c r="AB107" s="53" t="str">
        <f t="shared" si="45"/>
        <v/>
      </c>
      <c r="AC107" s="53" t="str">
        <f t="shared" si="49"/>
        <v/>
      </c>
      <c r="AD107" s="53"/>
      <c r="AF107" s="52"/>
      <c r="AG107" s="2"/>
      <c r="AH107" s="2"/>
    </row>
    <row r="108" spans="1:34" ht="14.25" customHeight="1" x14ac:dyDescent="0.25">
      <c r="A108" s="84">
        <v>43</v>
      </c>
      <c r="B108" s="98"/>
      <c r="C108" s="99"/>
      <c r="D108" s="99"/>
      <c r="E108" s="100"/>
      <c r="F108" s="86"/>
      <c r="G108" s="86"/>
      <c r="H108" s="77" t="s">
        <v>53</v>
      </c>
      <c r="I108" s="86"/>
      <c r="J108" s="87"/>
      <c r="K108" s="87"/>
      <c r="L108" s="92"/>
      <c r="M108" s="93"/>
      <c r="N108" s="94"/>
      <c r="O108" s="86"/>
      <c r="P108" s="86"/>
      <c r="Q108" s="86"/>
      <c r="R108" s="86"/>
      <c r="S108" s="88" t="str">
        <f t="shared" ref="S108" ca="1" si="59">IF(ISERROR(Z108*1),"",Z108*1)</f>
        <v/>
      </c>
      <c r="T108" s="86"/>
      <c r="U108" s="89"/>
      <c r="V108" s="90"/>
      <c r="W108" s="91"/>
      <c r="X108" s="53" t="str">
        <f t="shared" si="42"/>
        <v/>
      </c>
      <c r="Y108" s="61">
        <f>IF(B108&lt;&gt;"",IF(入国状況=1,IF(COUNTA(F108,G108,H109,I108,O108,P108,Q108,T108)=8,0,1),IF(COUNTA(F108,G108,H109,I108,O108,L108,P108,Q108,T108)=9,0,1)),0)</f>
        <v>0</v>
      </c>
      <c r="Z108" s="53" t="str">
        <f t="shared" ca="1" si="43"/>
        <v/>
      </c>
      <c r="AA108" s="53" t="str">
        <f t="shared" si="44"/>
        <v/>
      </c>
      <c r="AB108" s="53" t="str">
        <f t="shared" si="45"/>
        <v/>
      </c>
      <c r="AC108" s="53" t="str">
        <f t="shared" si="49"/>
        <v/>
      </c>
      <c r="AD108" s="53"/>
      <c r="AE108" s="52"/>
      <c r="AF108" s="52"/>
      <c r="AG108" s="2"/>
      <c r="AH108" s="2"/>
    </row>
    <row r="109" spans="1:34" ht="27" customHeight="1" x14ac:dyDescent="0.25">
      <c r="A109" s="85"/>
      <c r="B109" s="101"/>
      <c r="C109" s="102"/>
      <c r="D109" s="102"/>
      <c r="E109" s="103"/>
      <c r="F109" s="87"/>
      <c r="G109" s="87"/>
      <c r="H109" s="50"/>
      <c r="I109" s="87"/>
      <c r="J109" s="87"/>
      <c r="K109" s="87"/>
      <c r="L109" s="95"/>
      <c r="M109" s="96"/>
      <c r="N109" s="97"/>
      <c r="O109" s="87"/>
      <c r="P109" s="87"/>
      <c r="Q109" s="87"/>
      <c r="R109" s="87"/>
      <c r="S109" s="88"/>
      <c r="T109" s="87"/>
      <c r="U109" s="90"/>
      <c r="V109" s="90"/>
      <c r="W109" s="91"/>
      <c r="X109" s="53" t="str">
        <f t="shared" si="42"/>
        <v/>
      </c>
      <c r="Y109" s="61"/>
      <c r="Z109" s="53" t="str">
        <f t="shared" ca="1" si="43"/>
        <v/>
      </c>
      <c r="AA109" s="53" t="str">
        <f t="shared" si="44"/>
        <v/>
      </c>
      <c r="AB109" s="53" t="str">
        <f t="shared" si="45"/>
        <v/>
      </c>
      <c r="AC109" s="53" t="str">
        <f t="shared" si="49"/>
        <v/>
      </c>
      <c r="AD109" s="53"/>
      <c r="AF109" s="52"/>
      <c r="AG109" s="2"/>
      <c r="AH109" s="2"/>
    </row>
    <row r="110" spans="1:34" ht="14.25" customHeight="1" x14ac:dyDescent="0.25">
      <c r="A110" s="84">
        <v>44</v>
      </c>
      <c r="B110" s="98"/>
      <c r="C110" s="99"/>
      <c r="D110" s="99"/>
      <c r="E110" s="100"/>
      <c r="F110" s="86"/>
      <c r="G110" s="86"/>
      <c r="H110" s="77" t="s">
        <v>53</v>
      </c>
      <c r="I110" s="86"/>
      <c r="J110" s="87"/>
      <c r="K110" s="87"/>
      <c r="L110" s="92"/>
      <c r="M110" s="93"/>
      <c r="N110" s="94"/>
      <c r="O110" s="86"/>
      <c r="P110" s="86"/>
      <c r="Q110" s="86"/>
      <c r="R110" s="86"/>
      <c r="S110" s="88" t="str">
        <f t="shared" ref="S110" ca="1" si="60">IF(ISERROR(Z110*1),"",Z110*1)</f>
        <v/>
      </c>
      <c r="T110" s="86"/>
      <c r="U110" s="89"/>
      <c r="V110" s="90"/>
      <c r="W110" s="91"/>
      <c r="X110" s="53" t="str">
        <f t="shared" si="42"/>
        <v/>
      </c>
      <c r="Y110" s="61">
        <f>IF(B110&lt;&gt;"",IF(入国状況=1,IF(COUNTA(F110,G110,H111,I110,O110,P110,Q110,T110)=8,0,1),IF(COUNTA(F110,G110,H111,I110,O110,L110,P110,Q110,T110)=9,0,1)),0)</f>
        <v>0</v>
      </c>
      <c r="Z110" s="53" t="str">
        <f t="shared" ca="1" si="43"/>
        <v/>
      </c>
      <c r="AA110" s="53" t="str">
        <f t="shared" si="44"/>
        <v/>
      </c>
      <c r="AB110" s="53" t="str">
        <f t="shared" si="45"/>
        <v/>
      </c>
      <c r="AC110" s="53" t="str">
        <f t="shared" si="49"/>
        <v/>
      </c>
      <c r="AD110" s="53"/>
      <c r="AE110" s="52"/>
      <c r="AF110" s="52"/>
      <c r="AG110" s="2"/>
      <c r="AH110" s="2"/>
    </row>
    <row r="111" spans="1:34" ht="27" customHeight="1" x14ac:dyDescent="0.25">
      <c r="A111" s="85"/>
      <c r="B111" s="101"/>
      <c r="C111" s="102"/>
      <c r="D111" s="102"/>
      <c r="E111" s="103"/>
      <c r="F111" s="87"/>
      <c r="G111" s="87"/>
      <c r="H111" s="50"/>
      <c r="I111" s="87"/>
      <c r="J111" s="87"/>
      <c r="K111" s="87"/>
      <c r="L111" s="95"/>
      <c r="M111" s="96"/>
      <c r="N111" s="97"/>
      <c r="O111" s="87"/>
      <c r="P111" s="87"/>
      <c r="Q111" s="87"/>
      <c r="R111" s="87"/>
      <c r="S111" s="88"/>
      <c r="T111" s="87"/>
      <c r="U111" s="90"/>
      <c r="V111" s="90"/>
      <c r="W111" s="91"/>
      <c r="X111" s="53" t="str">
        <f t="shared" si="42"/>
        <v/>
      </c>
      <c r="Y111" s="61"/>
      <c r="Z111" s="53" t="str">
        <f t="shared" ca="1" si="43"/>
        <v/>
      </c>
      <c r="AA111" s="53" t="str">
        <f t="shared" si="44"/>
        <v/>
      </c>
      <c r="AB111" s="53" t="str">
        <f t="shared" si="45"/>
        <v/>
      </c>
      <c r="AC111" s="53" t="str">
        <f t="shared" si="49"/>
        <v/>
      </c>
      <c r="AD111" s="53"/>
      <c r="AE111" s="52"/>
      <c r="AF111" s="52"/>
      <c r="AG111" s="2"/>
      <c r="AH111" s="2"/>
    </row>
    <row r="112" spans="1:34" ht="14.25" customHeight="1" x14ac:dyDescent="0.25">
      <c r="A112" s="84">
        <v>45</v>
      </c>
      <c r="B112" s="98"/>
      <c r="C112" s="99"/>
      <c r="D112" s="99"/>
      <c r="E112" s="100"/>
      <c r="F112" s="86"/>
      <c r="G112" s="86"/>
      <c r="H112" s="77" t="s">
        <v>53</v>
      </c>
      <c r="I112" s="86"/>
      <c r="J112" s="87"/>
      <c r="K112" s="87"/>
      <c r="L112" s="92"/>
      <c r="M112" s="93"/>
      <c r="N112" s="94"/>
      <c r="O112" s="86"/>
      <c r="P112" s="86"/>
      <c r="Q112" s="86"/>
      <c r="R112" s="86"/>
      <c r="S112" s="88" t="str">
        <f t="shared" ref="S112" ca="1" si="61">IF(ISERROR(Z112*1),"",Z112*1)</f>
        <v/>
      </c>
      <c r="T112" s="86"/>
      <c r="U112" s="89"/>
      <c r="V112" s="90"/>
      <c r="W112" s="91"/>
      <c r="X112" s="53" t="str">
        <f t="shared" si="42"/>
        <v/>
      </c>
      <c r="Y112" s="61">
        <f>IF(B112&lt;&gt;"",IF(入国状況=1,IF(COUNTA(F112,G112,H113,I112,O112,P112,Q112,T112)=8,0,1),IF(COUNTA(F112,G112,H113,I112,O112,L112,P112,Q112,T112)=9,0,1)),0)</f>
        <v>0</v>
      </c>
      <c r="Z112" s="53" t="str">
        <f t="shared" ca="1" si="43"/>
        <v/>
      </c>
      <c r="AA112" s="53" t="str">
        <f t="shared" si="44"/>
        <v/>
      </c>
      <c r="AB112" s="53" t="str">
        <f t="shared" si="45"/>
        <v/>
      </c>
      <c r="AC112" s="53" t="str">
        <f t="shared" si="49"/>
        <v/>
      </c>
      <c r="AD112" s="53"/>
      <c r="AE112" s="52"/>
      <c r="AF112" s="52"/>
      <c r="AG112" s="2"/>
      <c r="AH112" s="2"/>
    </row>
    <row r="113" spans="1:34" ht="27" customHeight="1" x14ac:dyDescent="0.25">
      <c r="A113" s="85"/>
      <c r="B113" s="101"/>
      <c r="C113" s="102"/>
      <c r="D113" s="102"/>
      <c r="E113" s="103"/>
      <c r="F113" s="87"/>
      <c r="G113" s="87"/>
      <c r="H113" s="50"/>
      <c r="I113" s="87"/>
      <c r="J113" s="87"/>
      <c r="K113" s="87"/>
      <c r="L113" s="95"/>
      <c r="M113" s="96"/>
      <c r="N113" s="97"/>
      <c r="O113" s="87"/>
      <c r="P113" s="87"/>
      <c r="Q113" s="87"/>
      <c r="R113" s="87"/>
      <c r="S113" s="88"/>
      <c r="T113" s="87"/>
      <c r="U113" s="90"/>
      <c r="V113" s="90"/>
      <c r="W113" s="91"/>
      <c r="X113" s="53" t="str">
        <f t="shared" si="42"/>
        <v/>
      </c>
      <c r="Y113" s="61"/>
      <c r="Z113" s="53" t="str">
        <f t="shared" ca="1" si="43"/>
        <v/>
      </c>
      <c r="AA113" s="53" t="str">
        <f t="shared" si="44"/>
        <v/>
      </c>
      <c r="AB113" s="53" t="str">
        <f t="shared" si="45"/>
        <v/>
      </c>
      <c r="AC113" s="53" t="str">
        <f t="shared" si="49"/>
        <v/>
      </c>
      <c r="AD113" s="53"/>
      <c r="AE113" s="52"/>
      <c r="AF113" s="52"/>
      <c r="AG113" s="2"/>
      <c r="AH113" s="2"/>
    </row>
    <row r="114" spans="1:34" ht="14.25" customHeight="1" x14ac:dyDescent="0.25">
      <c r="A114" s="84">
        <v>46</v>
      </c>
      <c r="B114" s="98"/>
      <c r="C114" s="99"/>
      <c r="D114" s="99"/>
      <c r="E114" s="100"/>
      <c r="F114" s="86"/>
      <c r="G114" s="86"/>
      <c r="H114" s="77" t="s">
        <v>53</v>
      </c>
      <c r="I114" s="86"/>
      <c r="J114" s="87"/>
      <c r="K114" s="87"/>
      <c r="L114" s="92"/>
      <c r="M114" s="93"/>
      <c r="N114" s="94"/>
      <c r="O114" s="86"/>
      <c r="P114" s="86"/>
      <c r="Q114" s="86"/>
      <c r="R114" s="86"/>
      <c r="S114" s="88" t="str">
        <f t="shared" ref="S114" ca="1" si="62">IF(ISERROR(Z114*1),"",Z114*1)</f>
        <v/>
      </c>
      <c r="T114" s="86"/>
      <c r="U114" s="89"/>
      <c r="V114" s="90"/>
      <c r="W114" s="91"/>
      <c r="X114" s="53" t="str">
        <f t="shared" si="42"/>
        <v/>
      </c>
      <c r="Y114" s="61">
        <f>IF(B114&lt;&gt;"",IF(入国状況=1,IF(COUNTA(F114,G114,H115,I114,O114,P114,Q114,T114)=8,0,1),IF(COUNTA(F114,G114,H115,I114,O114,L114,P114,Q114,T114)=9,0,1)),0)</f>
        <v>0</v>
      </c>
      <c r="Z114" s="53" t="str">
        <f t="shared" ca="1" si="43"/>
        <v/>
      </c>
      <c r="AA114" s="53" t="str">
        <f t="shared" si="44"/>
        <v/>
      </c>
      <c r="AB114" s="53" t="str">
        <f t="shared" si="45"/>
        <v/>
      </c>
      <c r="AC114" s="53" t="str">
        <f t="shared" si="49"/>
        <v/>
      </c>
      <c r="AD114" s="53"/>
      <c r="AE114" s="52"/>
      <c r="AF114" s="52"/>
      <c r="AG114" s="2"/>
      <c r="AH114" s="2"/>
    </row>
    <row r="115" spans="1:34" ht="27" customHeight="1" x14ac:dyDescent="0.25">
      <c r="A115" s="85"/>
      <c r="B115" s="101"/>
      <c r="C115" s="102"/>
      <c r="D115" s="102"/>
      <c r="E115" s="103"/>
      <c r="F115" s="87"/>
      <c r="G115" s="87"/>
      <c r="H115" s="50"/>
      <c r="I115" s="87"/>
      <c r="J115" s="87"/>
      <c r="K115" s="87"/>
      <c r="L115" s="95"/>
      <c r="M115" s="96"/>
      <c r="N115" s="97"/>
      <c r="O115" s="87"/>
      <c r="P115" s="87"/>
      <c r="Q115" s="87"/>
      <c r="R115" s="87"/>
      <c r="S115" s="88"/>
      <c r="T115" s="87"/>
      <c r="U115" s="90"/>
      <c r="V115" s="90"/>
      <c r="W115" s="91"/>
      <c r="X115" s="53" t="str">
        <f t="shared" si="42"/>
        <v/>
      </c>
      <c r="Y115" s="61"/>
      <c r="Z115" s="53" t="str">
        <f t="shared" ca="1" si="43"/>
        <v/>
      </c>
      <c r="AA115" s="53" t="str">
        <f t="shared" si="44"/>
        <v/>
      </c>
      <c r="AB115" s="53" t="str">
        <f t="shared" si="45"/>
        <v/>
      </c>
      <c r="AC115" s="53" t="str">
        <f t="shared" si="49"/>
        <v/>
      </c>
      <c r="AD115" s="53"/>
      <c r="AE115" s="52"/>
      <c r="AF115" s="52"/>
      <c r="AG115" s="2"/>
      <c r="AH115" s="2"/>
    </row>
    <row r="116" spans="1:34" ht="14.25" customHeight="1" x14ac:dyDescent="0.25">
      <c r="A116" s="84">
        <v>47</v>
      </c>
      <c r="B116" s="98"/>
      <c r="C116" s="99"/>
      <c r="D116" s="99"/>
      <c r="E116" s="100"/>
      <c r="F116" s="86"/>
      <c r="G116" s="86"/>
      <c r="H116" s="77" t="s">
        <v>53</v>
      </c>
      <c r="I116" s="86"/>
      <c r="J116" s="87"/>
      <c r="K116" s="87"/>
      <c r="L116" s="92"/>
      <c r="M116" s="93"/>
      <c r="N116" s="94"/>
      <c r="O116" s="86"/>
      <c r="P116" s="86"/>
      <c r="Q116" s="86"/>
      <c r="R116" s="86"/>
      <c r="S116" s="88" t="str">
        <f t="shared" ref="S116" ca="1" si="63">IF(ISERROR(Z116*1),"",Z116*1)</f>
        <v/>
      </c>
      <c r="T116" s="86"/>
      <c r="U116" s="89"/>
      <c r="V116" s="90"/>
      <c r="W116" s="91"/>
      <c r="X116" s="53" t="str">
        <f t="shared" si="42"/>
        <v/>
      </c>
      <c r="Y116" s="61">
        <f>IF(B116&lt;&gt;"",IF(入国状況=1,IF(COUNTA(F116,G116,H117,I116,O116,P116,Q116,T116)=8,0,1),IF(COUNTA(F116,G116,H117,I116,O116,L116,P116,Q116,T116)=9,0,1)),0)</f>
        <v>0</v>
      </c>
      <c r="Z116" s="53" t="str">
        <f t="shared" ca="1" si="43"/>
        <v/>
      </c>
      <c r="AA116" s="53" t="str">
        <f t="shared" si="44"/>
        <v/>
      </c>
      <c r="AB116" s="53" t="str">
        <f t="shared" si="45"/>
        <v/>
      </c>
      <c r="AC116" s="53" t="str">
        <f t="shared" si="49"/>
        <v/>
      </c>
      <c r="AD116" s="53"/>
      <c r="AE116" s="52"/>
      <c r="AF116" s="52"/>
      <c r="AG116" s="2"/>
      <c r="AH116" s="2"/>
    </row>
    <row r="117" spans="1:34" ht="27" customHeight="1" x14ac:dyDescent="0.25">
      <c r="A117" s="85"/>
      <c r="B117" s="101"/>
      <c r="C117" s="102"/>
      <c r="D117" s="102"/>
      <c r="E117" s="103"/>
      <c r="F117" s="87"/>
      <c r="G117" s="87"/>
      <c r="H117" s="50"/>
      <c r="I117" s="87"/>
      <c r="J117" s="87"/>
      <c r="K117" s="87"/>
      <c r="L117" s="95"/>
      <c r="M117" s="96"/>
      <c r="N117" s="97"/>
      <c r="O117" s="87"/>
      <c r="P117" s="87"/>
      <c r="Q117" s="87"/>
      <c r="R117" s="87"/>
      <c r="S117" s="88"/>
      <c r="T117" s="87"/>
      <c r="U117" s="90"/>
      <c r="V117" s="90"/>
      <c r="W117" s="91"/>
      <c r="X117" s="53" t="str">
        <f t="shared" si="42"/>
        <v/>
      </c>
      <c r="Y117" s="61"/>
      <c r="Z117" s="53" t="str">
        <f t="shared" ca="1" si="43"/>
        <v/>
      </c>
      <c r="AA117" s="53" t="str">
        <f t="shared" si="44"/>
        <v/>
      </c>
      <c r="AB117" s="53" t="str">
        <f t="shared" si="45"/>
        <v/>
      </c>
      <c r="AC117" s="53" t="str">
        <f t="shared" si="49"/>
        <v/>
      </c>
      <c r="AD117" s="53"/>
      <c r="AE117" s="52"/>
      <c r="AF117" s="52"/>
      <c r="AG117" s="2"/>
      <c r="AH117" s="2"/>
    </row>
    <row r="118" spans="1:34" ht="14.25" customHeight="1" x14ac:dyDescent="0.25">
      <c r="A118" s="84">
        <v>48</v>
      </c>
      <c r="B118" s="98"/>
      <c r="C118" s="99"/>
      <c r="D118" s="99"/>
      <c r="E118" s="100"/>
      <c r="F118" s="86"/>
      <c r="G118" s="86"/>
      <c r="H118" s="77" t="s">
        <v>53</v>
      </c>
      <c r="I118" s="86"/>
      <c r="J118" s="87"/>
      <c r="K118" s="87"/>
      <c r="L118" s="92"/>
      <c r="M118" s="93"/>
      <c r="N118" s="94"/>
      <c r="O118" s="86"/>
      <c r="P118" s="86"/>
      <c r="Q118" s="86"/>
      <c r="R118" s="86"/>
      <c r="S118" s="88" t="str">
        <f t="shared" ref="S118" ca="1" si="64">IF(ISERROR(Z118*1),"",Z118*1)</f>
        <v/>
      </c>
      <c r="T118" s="86"/>
      <c r="U118" s="89"/>
      <c r="V118" s="90"/>
      <c r="W118" s="91"/>
      <c r="X118" s="53" t="str">
        <f t="shared" si="42"/>
        <v/>
      </c>
      <c r="Y118" s="61">
        <f>IF(B118&lt;&gt;"",IF(入国状況=1,IF(COUNTA(F118,G118,H119,I118,O118,P118,Q118,T118)=8,0,1),IF(COUNTA(F118,G118,H119,I118,O118,L118,P118,Q118,T118)=9,0,1)),0)</f>
        <v>0</v>
      </c>
      <c r="Z118" s="53" t="str">
        <f t="shared" ca="1" si="43"/>
        <v/>
      </c>
      <c r="AA118" s="53" t="str">
        <f t="shared" si="44"/>
        <v/>
      </c>
      <c r="AB118" s="53" t="str">
        <f t="shared" si="45"/>
        <v/>
      </c>
      <c r="AC118" s="53" t="str">
        <f t="shared" si="49"/>
        <v/>
      </c>
      <c r="AD118" s="53"/>
      <c r="AE118" s="52"/>
      <c r="AF118" s="52"/>
      <c r="AG118" s="2"/>
      <c r="AH118" s="2"/>
    </row>
    <row r="119" spans="1:34" ht="27" customHeight="1" x14ac:dyDescent="0.25">
      <c r="A119" s="85"/>
      <c r="B119" s="101"/>
      <c r="C119" s="102"/>
      <c r="D119" s="102"/>
      <c r="E119" s="103"/>
      <c r="F119" s="87"/>
      <c r="G119" s="87"/>
      <c r="H119" s="50"/>
      <c r="I119" s="87"/>
      <c r="J119" s="87"/>
      <c r="K119" s="87"/>
      <c r="L119" s="95"/>
      <c r="M119" s="96"/>
      <c r="N119" s="97"/>
      <c r="O119" s="87"/>
      <c r="P119" s="87"/>
      <c r="Q119" s="87"/>
      <c r="R119" s="87"/>
      <c r="S119" s="88"/>
      <c r="T119" s="87"/>
      <c r="U119" s="90"/>
      <c r="V119" s="90"/>
      <c r="W119" s="91"/>
      <c r="X119" s="53" t="str">
        <f t="shared" si="42"/>
        <v/>
      </c>
      <c r="Y119" s="61"/>
      <c r="Z119" s="53" t="str">
        <f t="shared" ca="1" si="43"/>
        <v/>
      </c>
      <c r="AA119" s="53" t="str">
        <f t="shared" si="44"/>
        <v/>
      </c>
      <c r="AB119" s="53" t="str">
        <f t="shared" si="45"/>
        <v/>
      </c>
      <c r="AC119" s="53" t="str">
        <f t="shared" si="49"/>
        <v/>
      </c>
      <c r="AD119" s="53"/>
      <c r="AE119" s="52"/>
      <c r="AF119" s="52"/>
      <c r="AG119" s="2"/>
      <c r="AH119" s="2"/>
    </row>
    <row r="120" spans="1:34" ht="14.25" customHeight="1" x14ac:dyDescent="0.25">
      <c r="A120" s="84">
        <v>49</v>
      </c>
      <c r="B120" s="98"/>
      <c r="C120" s="99"/>
      <c r="D120" s="99"/>
      <c r="E120" s="100"/>
      <c r="F120" s="86"/>
      <c r="G120" s="86"/>
      <c r="H120" s="77" t="s">
        <v>53</v>
      </c>
      <c r="I120" s="86"/>
      <c r="J120" s="87"/>
      <c r="K120" s="87"/>
      <c r="L120" s="92"/>
      <c r="M120" s="93"/>
      <c r="N120" s="94"/>
      <c r="O120" s="86"/>
      <c r="P120" s="86"/>
      <c r="Q120" s="86"/>
      <c r="R120" s="86"/>
      <c r="S120" s="88" t="str">
        <f t="shared" ref="S120" ca="1" si="65">IF(ISERROR(Z120*1),"",Z120*1)</f>
        <v/>
      </c>
      <c r="T120" s="86"/>
      <c r="U120" s="89"/>
      <c r="V120" s="90"/>
      <c r="W120" s="91"/>
      <c r="X120" s="53" t="str">
        <f t="shared" si="42"/>
        <v/>
      </c>
      <c r="Y120" s="61">
        <f>IF(B120&lt;&gt;"",IF(入国状況=1,IF(COUNTA(F120,G120,H121,I120,O120,P120,Q120,T120)=8,0,1),IF(COUNTA(F120,G120,H121,I120,O120,L120,P120,Q120,T120)=9,0,1)),0)</f>
        <v>0</v>
      </c>
      <c r="Z120" s="53" t="str">
        <f t="shared" ca="1" si="43"/>
        <v/>
      </c>
      <c r="AA120" s="53" t="str">
        <f t="shared" si="44"/>
        <v/>
      </c>
      <c r="AB120" s="53" t="str">
        <f t="shared" si="45"/>
        <v/>
      </c>
      <c r="AC120" s="53" t="str">
        <f t="shared" si="49"/>
        <v/>
      </c>
      <c r="AD120" s="53"/>
      <c r="AE120" s="52"/>
      <c r="AF120" s="52"/>
      <c r="AG120" s="2"/>
      <c r="AH120" s="2"/>
    </row>
    <row r="121" spans="1:34" ht="27" customHeight="1" x14ac:dyDescent="0.25">
      <c r="A121" s="85"/>
      <c r="B121" s="101"/>
      <c r="C121" s="102"/>
      <c r="D121" s="102"/>
      <c r="E121" s="103"/>
      <c r="F121" s="87"/>
      <c r="G121" s="87"/>
      <c r="H121" s="50"/>
      <c r="I121" s="87"/>
      <c r="J121" s="87"/>
      <c r="K121" s="87"/>
      <c r="L121" s="95"/>
      <c r="M121" s="96"/>
      <c r="N121" s="97"/>
      <c r="O121" s="87"/>
      <c r="P121" s="87"/>
      <c r="Q121" s="87"/>
      <c r="R121" s="87"/>
      <c r="S121" s="88"/>
      <c r="T121" s="87"/>
      <c r="U121" s="90"/>
      <c r="V121" s="90"/>
      <c r="W121" s="91"/>
      <c r="X121" s="53" t="str">
        <f t="shared" si="42"/>
        <v/>
      </c>
      <c r="Y121" s="61"/>
      <c r="Z121" s="53" t="str">
        <f t="shared" ca="1" si="43"/>
        <v/>
      </c>
      <c r="AA121" s="53" t="str">
        <f t="shared" si="44"/>
        <v/>
      </c>
      <c r="AB121" s="53" t="str">
        <f t="shared" si="45"/>
        <v/>
      </c>
      <c r="AC121" s="53" t="str">
        <f t="shared" si="49"/>
        <v/>
      </c>
      <c r="AD121" s="53"/>
      <c r="AE121" s="52"/>
      <c r="AF121" s="52"/>
      <c r="AG121" s="2"/>
      <c r="AH121" s="2"/>
    </row>
    <row r="122" spans="1:34" ht="14.25" customHeight="1" x14ac:dyDescent="0.25">
      <c r="A122" s="84">
        <v>50</v>
      </c>
      <c r="B122" s="98"/>
      <c r="C122" s="99"/>
      <c r="D122" s="99"/>
      <c r="E122" s="100"/>
      <c r="F122" s="86"/>
      <c r="G122" s="86"/>
      <c r="H122" s="77" t="s">
        <v>53</v>
      </c>
      <c r="I122" s="86"/>
      <c r="J122" s="87"/>
      <c r="K122" s="87"/>
      <c r="L122" s="92"/>
      <c r="M122" s="93"/>
      <c r="N122" s="94"/>
      <c r="O122" s="86"/>
      <c r="P122" s="86"/>
      <c r="Q122" s="86"/>
      <c r="R122" s="86"/>
      <c r="S122" s="88" t="str">
        <f t="shared" ref="S122" ca="1" si="66">IF(ISERROR(Z122*1),"",Z122*1)</f>
        <v/>
      </c>
      <c r="T122" s="86"/>
      <c r="U122" s="89"/>
      <c r="V122" s="90"/>
      <c r="W122" s="91"/>
      <c r="X122" s="53" t="str">
        <f t="shared" si="42"/>
        <v/>
      </c>
      <c r="Y122" s="61">
        <f>IF(B122&lt;&gt;"",IF(入国状況=1,IF(COUNTA(F122,G122,H123,I122,O122,P122,Q122,T122)=8,0,1),IF(COUNTA(F122,G122,H123,I122,O122,L122,P122,Q122,T122)=9,0,1)),0)</f>
        <v>0</v>
      </c>
      <c r="Z122" s="53" t="str">
        <f t="shared" ca="1" si="43"/>
        <v/>
      </c>
      <c r="AA122" s="53" t="str">
        <f t="shared" si="44"/>
        <v/>
      </c>
      <c r="AB122" s="53" t="str">
        <f t="shared" si="45"/>
        <v/>
      </c>
      <c r="AC122" s="53" t="str">
        <f t="shared" si="49"/>
        <v/>
      </c>
      <c r="AD122" s="53"/>
      <c r="AE122" s="52"/>
      <c r="AF122" s="52"/>
      <c r="AG122" s="2"/>
      <c r="AH122" s="2"/>
    </row>
    <row r="123" spans="1:34" ht="27" customHeight="1" x14ac:dyDescent="0.25">
      <c r="A123" s="85"/>
      <c r="B123" s="101"/>
      <c r="C123" s="102"/>
      <c r="D123" s="102"/>
      <c r="E123" s="103"/>
      <c r="F123" s="87"/>
      <c r="G123" s="87"/>
      <c r="H123" s="50"/>
      <c r="I123" s="87"/>
      <c r="J123" s="87"/>
      <c r="K123" s="87"/>
      <c r="L123" s="95"/>
      <c r="M123" s="96"/>
      <c r="N123" s="97"/>
      <c r="O123" s="87"/>
      <c r="P123" s="87"/>
      <c r="Q123" s="87"/>
      <c r="R123" s="87"/>
      <c r="S123" s="88"/>
      <c r="T123" s="87"/>
      <c r="U123" s="90"/>
      <c r="V123" s="90"/>
      <c r="W123" s="91"/>
      <c r="X123" s="53" t="str">
        <f t="shared" si="42"/>
        <v/>
      </c>
      <c r="Y123" s="61"/>
      <c r="Z123" s="53" t="str">
        <f t="shared" ca="1" si="43"/>
        <v/>
      </c>
      <c r="AA123" s="53" t="str">
        <f t="shared" si="44"/>
        <v/>
      </c>
      <c r="AB123" s="53" t="str">
        <f t="shared" si="45"/>
        <v/>
      </c>
      <c r="AC123" s="53" t="str">
        <f t="shared" si="49"/>
        <v/>
      </c>
      <c r="AD123" s="53"/>
      <c r="AE123" s="52"/>
      <c r="AF123" s="52"/>
      <c r="AG123" s="2"/>
      <c r="AH123" s="2"/>
    </row>
    <row r="124" spans="1:34" ht="14.25" customHeight="1" x14ac:dyDescent="0.25">
      <c r="A124" s="84">
        <v>51</v>
      </c>
      <c r="B124" s="98"/>
      <c r="C124" s="99"/>
      <c r="D124" s="99"/>
      <c r="E124" s="100"/>
      <c r="F124" s="86"/>
      <c r="G124" s="86"/>
      <c r="H124" s="77" t="s">
        <v>53</v>
      </c>
      <c r="I124" s="86"/>
      <c r="J124" s="87"/>
      <c r="K124" s="87"/>
      <c r="L124" s="92"/>
      <c r="M124" s="93"/>
      <c r="N124" s="94"/>
      <c r="O124" s="86"/>
      <c r="P124" s="86"/>
      <c r="Q124" s="86"/>
      <c r="R124" s="86"/>
      <c r="S124" s="88" t="str">
        <f t="shared" ref="S124" ca="1" si="67">IF(ISERROR(Z124*1),"",Z124*1)</f>
        <v/>
      </c>
      <c r="T124" s="86"/>
      <c r="U124" s="89"/>
      <c r="V124" s="90"/>
      <c r="W124" s="91"/>
      <c r="X124" s="53" t="str">
        <f t="shared" si="42"/>
        <v/>
      </c>
      <c r="Y124" s="61">
        <f>IF(B124&lt;&gt;"",IF(入国状況=1,IF(COUNTA(F124,G124,H125,I124,O124,P124,Q124,T124)=8,0,1),IF(COUNTA(F124,G124,H125,I124,O124,L124,P124,Q124,T124)=9,0,1)),0)</f>
        <v>0</v>
      </c>
      <c r="Z124" s="53" t="str">
        <f t="shared" ca="1" si="43"/>
        <v/>
      </c>
      <c r="AA124" s="53" t="str">
        <f t="shared" si="44"/>
        <v/>
      </c>
      <c r="AB124" s="53" t="str">
        <f t="shared" si="45"/>
        <v/>
      </c>
      <c r="AC124" s="53" t="str">
        <f t="shared" si="49"/>
        <v/>
      </c>
      <c r="AD124" s="53"/>
      <c r="AE124" s="52"/>
      <c r="AF124" s="52"/>
      <c r="AG124" s="2"/>
      <c r="AH124" s="2"/>
    </row>
    <row r="125" spans="1:34" ht="27" customHeight="1" x14ac:dyDescent="0.25">
      <c r="A125" s="85"/>
      <c r="B125" s="101"/>
      <c r="C125" s="102"/>
      <c r="D125" s="102"/>
      <c r="E125" s="103"/>
      <c r="F125" s="87"/>
      <c r="G125" s="87"/>
      <c r="H125" s="50"/>
      <c r="I125" s="87"/>
      <c r="J125" s="87"/>
      <c r="K125" s="87"/>
      <c r="L125" s="95"/>
      <c r="M125" s="96"/>
      <c r="N125" s="97"/>
      <c r="O125" s="87"/>
      <c r="P125" s="87"/>
      <c r="Q125" s="87"/>
      <c r="R125" s="87"/>
      <c r="S125" s="88"/>
      <c r="T125" s="87"/>
      <c r="U125" s="90"/>
      <c r="V125" s="90"/>
      <c r="W125" s="91"/>
      <c r="X125" s="53" t="str">
        <f t="shared" si="42"/>
        <v/>
      </c>
      <c r="Y125" s="61"/>
      <c r="Z125" s="53" t="str">
        <f t="shared" ca="1" si="43"/>
        <v/>
      </c>
      <c r="AA125" s="53" t="str">
        <f t="shared" si="44"/>
        <v/>
      </c>
      <c r="AB125" s="53" t="str">
        <f t="shared" si="45"/>
        <v/>
      </c>
      <c r="AC125" s="53" t="str">
        <f t="shared" si="49"/>
        <v/>
      </c>
      <c r="AD125" s="53"/>
      <c r="AF125" s="52"/>
      <c r="AG125" s="2"/>
      <c r="AH125" s="2"/>
    </row>
    <row r="126" spans="1:34" ht="14.25" customHeight="1" x14ac:dyDescent="0.25">
      <c r="A126" s="84">
        <v>52</v>
      </c>
      <c r="B126" s="98"/>
      <c r="C126" s="99"/>
      <c r="D126" s="99"/>
      <c r="E126" s="100"/>
      <c r="F126" s="86"/>
      <c r="G126" s="86"/>
      <c r="H126" s="77" t="s">
        <v>53</v>
      </c>
      <c r="I126" s="86"/>
      <c r="J126" s="87"/>
      <c r="K126" s="87"/>
      <c r="L126" s="92"/>
      <c r="M126" s="93"/>
      <c r="N126" s="94"/>
      <c r="O126" s="86"/>
      <c r="P126" s="86"/>
      <c r="Q126" s="86"/>
      <c r="R126" s="86"/>
      <c r="S126" s="88" t="str">
        <f t="shared" ref="S126" ca="1" si="68">IF(ISERROR(Z126*1),"",Z126*1)</f>
        <v/>
      </c>
      <c r="T126" s="86"/>
      <c r="U126" s="89"/>
      <c r="V126" s="90"/>
      <c r="W126" s="91"/>
      <c r="X126" s="53" t="str">
        <f t="shared" ref="X126:X189" si="69">CONCATENATE(O126,P126)</f>
        <v/>
      </c>
      <c r="Y126" s="61">
        <f>IF(B126&lt;&gt;"",IF(入国状況=1,IF(COUNTA(F126,G126,H127,I126,O126,P126,Q126,T126)=8,0,1),IF(COUNTA(F126,G126,H127,I126,O126,L126,P126,Q126,T126)=9,0,1)),0)</f>
        <v>0</v>
      </c>
      <c r="Z126" s="53" t="str">
        <f t="shared" ref="Z126:Z189" ca="1" si="70">IFERROR(VLOOKUP(X126,INDIRECT(AC126),AA126,0)*AB126,"")</f>
        <v/>
      </c>
      <c r="AA126" s="53" t="str">
        <f t="shared" ref="AA126:AA189" si="71">IF(ISERROR(VLOOKUP(I126,$AB$1:$AC$13,2,0)),"",VLOOKUP(I126,$AB$1:$AC$13,2,0))</f>
        <v/>
      </c>
      <c r="AB126" s="53" t="str">
        <f t="shared" ref="AB126:AB189" si="72">IF(ISERROR(VLOOKUP(Q126,$AD$1:$AE$6,2,FALSE)),"",VLOOKUP(Q126,$AD$1:$AE$6,2,FALSE))</f>
        <v/>
      </c>
      <c r="AC126" s="53" t="str">
        <f t="shared" si="49"/>
        <v/>
      </c>
      <c r="AD126" s="53"/>
      <c r="AE126" s="52"/>
      <c r="AF126" s="52"/>
      <c r="AG126" s="2"/>
      <c r="AH126" s="2"/>
    </row>
    <row r="127" spans="1:34" ht="27" customHeight="1" x14ac:dyDescent="0.25">
      <c r="A127" s="85"/>
      <c r="B127" s="101"/>
      <c r="C127" s="102"/>
      <c r="D127" s="102"/>
      <c r="E127" s="103"/>
      <c r="F127" s="87"/>
      <c r="G127" s="87"/>
      <c r="H127" s="50"/>
      <c r="I127" s="87"/>
      <c r="J127" s="87"/>
      <c r="K127" s="87"/>
      <c r="L127" s="95"/>
      <c r="M127" s="96"/>
      <c r="N127" s="97"/>
      <c r="O127" s="87"/>
      <c r="P127" s="87"/>
      <c r="Q127" s="87"/>
      <c r="R127" s="87"/>
      <c r="S127" s="88"/>
      <c r="T127" s="87"/>
      <c r="U127" s="90"/>
      <c r="V127" s="90"/>
      <c r="W127" s="91"/>
      <c r="X127" s="53" t="str">
        <f t="shared" si="69"/>
        <v/>
      </c>
      <c r="Y127" s="61"/>
      <c r="Z127" s="53" t="str">
        <f t="shared" ca="1" si="70"/>
        <v/>
      </c>
      <c r="AA127" s="53" t="str">
        <f t="shared" si="71"/>
        <v/>
      </c>
      <c r="AB127" s="53" t="str">
        <f t="shared" si="72"/>
        <v/>
      </c>
      <c r="AC127" s="53" t="str">
        <f t="shared" si="49"/>
        <v/>
      </c>
      <c r="AD127" s="53"/>
      <c r="AE127" s="52"/>
      <c r="AF127" s="52"/>
      <c r="AG127" s="2"/>
      <c r="AH127" s="2"/>
    </row>
    <row r="128" spans="1:34" ht="14.25" customHeight="1" x14ac:dyDescent="0.25">
      <c r="A128" s="84">
        <v>53</v>
      </c>
      <c r="B128" s="98"/>
      <c r="C128" s="99"/>
      <c r="D128" s="99"/>
      <c r="E128" s="100"/>
      <c r="F128" s="86"/>
      <c r="G128" s="86"/>
      <c r="H128" s="77" t="s">
        <v>53</v>
      </c>
      <c r="I128" s="86"/>
      <c r="J128" s="87"/>
      <c r="K128" s="87"/>
      <c r="L128" s="92"/>
      <c r="M128" s="93"/>
      <c r="N128" s="94"/>
      <c r="O128" s="86"/>
      <c r="P128" s="86"/>
      <c r="Q128" s="86"/>
      <c r="R128" s="86"/>
      <c r="S128" s="88" t="str">
        <f t="shared" ref="S128" ca="1" si="73">IF(ISERROR(Z128*1),"",Z128*1)</f>
        <v/>
      </c>
      <c r="T128" s="86"/>
      <c r="U128" s="89"/>
      <c r="V128" s="90"/>
      <c r="W128" s="91"/>
      <c r="X128" s="53" t="str">
        <f t="shared" si="69"/>
        <v/>
      </c>
      <c r="Y128" s="61">
        <f>IF(B128&lt;&gt;"",IF(入国状況=1,IF(COUNTA(F128,G128,H129,I128,O128,P128,Q128,T128)=8,0,1),IF(COUNTA(F128,G128,H129,I128,O128,L128,P128,Q128,T128)=9,0,1)),0)</f>
        <v>0</v>
      </c>
      <c r="Z128" s="53" t="str">
        <f t="shared" ca="1" si="70"/>
        <v/>
      </c>
      <c r="AA128" s="53" t="str">
        <f t="shared" si="71"/>
        <v/>
      </c>
      <c r="AB128" s="53" t="str">
        <f t="shared" si="72"/>
        <v/>
      </c>
      <c r="AC128" s="53" t="str">
        <f t="shared" si="49"/>
        <v/>
      </c>
      <c r="AD128" s="53"/>
      <c r="AE128" s="52"/>
      <c r="AF128" s="52"/>
      <c r="AG128" s="2"/>
      <c r="AH128" s="2"/>
    </row>
    <row r="129" spans="1:34" ht="27" customHeight="1" x14ac:dyDescent="0.25">
      <c r="A129" s="85"/>
      <c r="B129" s="101"/>
      <c r="C129" s="102"/>
      <c r="D129" s="102"/>
      <c r="E129" s="103"/>
      <c r="F129" s="87"/>
      <c r="G129" s="87"/>
      <c r="H129" s="50"/>
      <c r="I129" s="87"/>
      <c r="J129" s="87"/>
      <c r="K129" s="87"/>
      <c r="L129" s="95"/>
      <c r="M129" s="96"/>
      <c r="N129" s="97"/>
      <c r="O129" s="87"/>
      <c r="P129" s="87"/>
      <c r="Q129" s="87"/>
      <c r="R129" s="87"/>
      <c r="S129" s="88"/>
      <c r="T129" s="87"/>
      <c r="U129" s="90"/>
      <c r="V129" s="90"/>
      <c r="W129" s="91"/>
      <c r="X129" s="53" t="str">
        <f t="shared" si="69"/>
        <v/>
      </c>
      <c r="Y129" s="61"/>
      <c r="Z129" s="53" t="str">
        <f t="shared" ca="1" si="70"/>
        <v/>
      </c>
      <c r="AA129" s="53" t="str">
        <f t="shared" si="71"/>
        <v/>
      </c>
      <c r="AB129" s="53" t="str">
        <f t="shared" si="72"/>
        <v/>
      </c>
      <c r="AC129" s="53" t="str">
        <f t="shared" si="49"/>
        <v/>
      </c>
      <c r="AD129" s="53"/>
      <c r="AF129" s="52"/>
      <c r="AG129" s="2"/>
      <c r="AH129" s="2"/>
    </row>
    <row r="130" spans="1:34" ht="14.25" customHeight="1" x14ac:dyDescent="0.25">
      <c r="A130" s="84">
        <v>54</v>
      </c>
      <c r="B130" s="98"/>
      <c r="C130" s="99"/>
      <c r="D130" s="99"/>
      <c r="E130" s="100"/>
      <c r="F130" s="86"/>
      <c r="G130" s="86"/>
      <c r="H130" s="77" t="s">
        <v>53</v>
      </c>
      <c r="I130" s="86"/>
      <c r="J130" s="87"/>
      <c r="K130" s="87"/>
      <c r="L130" s="92"/>
      <c r="M130" s="93"/>
      <c r="N130" s="94"/>
      <c r="O130" s="86"/>
      <c r="P130" s="86"/>
      <c r="Q130" s="86"/>
      <c r="R130" s="86"/>
      <c r="S130" s="88" t="str">
        <f t="shared" ref="S130" ca="1" si="74">IF(ISERROR(Z130*1),"",Z130*1)</f>
        <v/>
      </c>
      <c r="T130" s="86"/>
      <c r="U130" s="89"/>
      <c r="V130" s="90"/>
      <c r="W130" s="91"/>
      <c r="X130" s="53" t="str">
        <f t="shared" si="69"/>
        <v/>
      </c>
      <c r="Y130" s="61">
        <f>IF(B130&lt;&gt;"",IF(入国状況=1,IF(COUNTA(F130,G130,H131,I130,O130,P130,Q130,T130)=8,0,1),IF(COUNTA(F130,G130,H131,I130,O130,L130,P130,Q130,T130)=9,0,1)),0)</f>
        <v>0</v>
      </c>
      <c r="Z130" s="53" t="str">
        <f t="shared" ca="1" si="70"/>
        <v/>
      </c>
      <c r="AA130" s="53" t="str">
        <f t="shared" si="71"/>
        <v/>
      </c>
      <c r="AB130" s="53" t="str">
        <f t="shared" si="72"/>
        <v/>
      </c>
      <c r="AC130" s="53" t="str">
        <f t="shared" si="49"/>
        <v/>
      </c>
      <c r="AD130" s="53"/>
      <c r="AE130" s="52"/>
      <c r="AF130" s="52"/>
      <c r="AG130" s="2"/>
      <c r="AH130" s="2"/>
    </row>
    <row r="131" spans="1:34" ht="27" customHeight="1" x14ac:dyDescent="0.25">
      <c r="A131" s="85"/>
      <c r="B131" s="101"/>
      <c r="C131" s="102"/>
      <c r="D131" s="102"/>
      <c r="E131" s="103"/>
      <c r="F131" s="87"/>
      <c r="G131" s="87"/>
      <c r="H131" s="50"/>
      <c r="I131" s="87"/>
      <c r="J131" s="87"/>
      <c r="K131" s="87"/>
      <c r="L131" s="95"/>
      <c r="M131" s="96"/>
      <c r="N131" s="97"/>
      <c r="O131" s="87"/>
      <c r="P131" s="87"/>
      <c r="Q131" s="87"/>
      <c r="R131" s="87"/>
      <c r="S131" s="88"/>
      <c r="T131" s="87"/>
      <c r="U131" s="90"/>
      <c r="V131" s="90"/>
      <c r="W131" s="91"/>
      <c r="X131" s="53" t="str">
        <f t="shared" si="69"/>
        <v/>
      </c>
      <c r="Y131" s="61"/>
      <c r="Z131" s="53" t="str">
        <f t="shared" ca="1" si="70"/>
        <v/>
      </c>
      <c r="AA131" s="53" t="str">
        <f t="shared" si="71"/>
        <v/>
      </c>
      <c r="AB131" s="53" t="str">
        <f t="shared" si="72"/>
        <v/>
      </c>
      <c r="AC131" s="53" t="str">
        <f t="shared" si="49"/>
        <v/>
      </c>
      <c r="AD131" s="53"/>
      <c r="AF131" s="52"/>
      <c r="AG131" s="2"/>
      <c r="AH131" s="2"/>
    </row>
    <row r="132" spans="1:34" ht="14.25" customHeight="1" x14ac:dyDescent="0.25">
      <c r="A132" s="84">
        <v>55</v>
      </c>
      <c r="B132" s="98"/>
      <c r="C132" s="99"/>
      <c r="D132" s="99"/>
      <c r="E132" s="100"/>
      <c r="F132" s="86"/>
      <c r="G132" s="86"/>
      <c r="H132" s="77" t="s">
        <v>53</v>
      </c>
      <c r="I132" s="86"/>
      <c r="J132" s="87"/>
      <c r="K132" s="87"/>
      <c r="L132" s="92"/>
      <c r="M132" s="93"/>
      <c r="N132" s="94"/>
      <c r="O132" s="86"/>
      <c r="P132" s="86"/>
      <c r="Q132" s="86"/>
      <c r="R132" s="86"/>
      <c r="S132" s="88" t="str">
        <f t="shared" ref="S132" ca="1" si="75">IF(ISERROR(Z132*1),"",Z132*1)</f>
        <v/>
      </c>
      <c r="T132" s="86"/>
      <c r="U132" s="89"/>
      <c r="V132" s="90"/>
      <c r="W132" s="91"/>
      <c r="X132" s="53" t="str">
        <f t="shared" si="69"/>
        <v/>
      </c>
      <c r="Y132" s="61">
        <f>IF(B132&lt;&gt;"",IF(入国状況=1,IF(COUNTA(F132,G132,H133,I132,O132,P132,Q132,T132)=8,0,1),IF(COUNTA(F132,G132,H133,I132,O132,L132,P132,Q132,T132)=9,0,1)),0)</f>
        <v>0</v>
      </c>
      <c r="Z132" s="53" t="str">
        <f t="shared" ca="1" si="70"/>
        <v/>
      </c>
      <c r="AA132" s="53" t="str">
        <f t="shared" si="71"/>
        <v/>
      </c>
      <c r="AB132" s="53" t="str">
        <f t="shared" si="72"/>
        <v/>
      </c>
      <c r="AC132" s="53" t="str">
        <f t="shared" si="49"/>
        <v/>
      </c>
      <c r="AD132" s="53"/>
      <c r="AE132" s="52"/>
      <c r="AF132" s="52"/>
      <c r="AG132" s="2"/>
      <c r="AH132" s="2"/>
    </row>
    <row r="133" spans="1:34" ht="27" customHeight="1" x14ac:dyDescent="0.25">
      <c r="A133" s="85"/>
      <c r="B133" s="101"/>
      <c r="C133" s="102"/>
      <c r="D133" s="102"/>
      <c r="E133" s="103"/>
      <c r="F133" s="87"/>
      <c r="G133" s="87"/>
      <c r="H133" s="50"/>
      <c r="I133" s="87"/>
      <c r="J133" s="87"/>
      <c r="K133" s="87"/>
      <c r="L133" s="95"/>
      <c r="M133" s="96"/>
      <c r="N133" s="97"/>
      <c r="O133" s="87"/>
      <c r="P133" s="87"/>
      <c r="Q133" s="87"/>
      <c r="R133" s="87"/>
      <c r="S133" s="88"/>
      <c r="T133" s="87"/>
      <c r="U133" s="90"/>
      <c r="V133" s="90"/>
      <c r="W133" s="91"/>
      <c r="X133" s="53" t="str">
        <f t="shared" si="69"/>
        <v/>
      </c>
      <c r="Y133" s="61"/>
      <c r="Z133" s="53" t="str">
        <f t="shared" ca="1" si="70"/>
        <v/>
      </c>
      <c r="AA133" s="53" t="str">
        <f t="shared" si="71"/>
        <v/>
      </c>
      <c r="AB133" s="53" t="str">
        <f t="shared" si="72"/>
        <v/>
      </c>
      <c r="AC133" s="53" t="str">
        <f t="shared" si="49"/>
        <v/>
      </c>
      <c r="AD133" s="53"/>
      <c r="AE133" s="52"/>
      <c r="AF133" s="52"/>
      <c r="AG133" s="2"/>
      <c r="AH133" s="2"/>
    </row>
    <row r="134" spans="1:34" ht="14.25" customHeight="1" x14ac:dyDescent="0.25">
      <c r="A134" s="84">
        <v>56</v>
      </c>
      <c r="B134" s="98"/>
      <c r="C134" s="99"/>
      <c r="D134" s="99"/>
      <c r="E134" s="100"/>
      <c r="F134" s="86"/>
      <c r="G134" s="86"/>
      <c r="H134" s="77" t="s">
        <v>53</v>
      </c>
      <c r="I134" s="86"/>
      <c r="J134" s="87"/>
      <c r="K134" s="87"/>
      <c r="L134" s="92"/>
      <c r="M134" s="93"/>
      <c r="N134" s="94"/>
      <c r="O134" s="86"/>
      <c r="P134" s="86"/>
      <c r="Q134" s="86"/>
      <c r="R134" s="86"/>
      <c r="S134" s="88" t="str">
        <f t="shared" ref="S134" ca="1" si="76">IF(ISERROR(Z134*1),"",Z134*1)</f>
        <v/>
      </c>
      <c r="T134" s="86"/>
      <c r="U134" s="89"/>
      <c r="V134" s="90"/>
      <c r="W134" s="91"/>
      <c r="X134" s="53" t="str">
        <f t="shared" si="69"/>
        <v/>
      </c>
      <c r="Y134" s="61">
        <f>IF(B134&lt;&gt;"",IF(入国状況=1,IF(COUNTA(F134,G134,H135,I134,O134,P134,Q134,T134)=8,0,1),IF(COUNTA(F134,G134,H135,I134,O134,L134,P134,Q134,T134)=9,0,1)),0)</f>
        <v>0</v>
      </c>
      <c r="Z134" s="53" t="str">
        <f t="shared" ca="1" si="70"/>
        <v/>
      </c>
      <c r="AA134" s="53" t="str">
        <f t="shared" si="71"/>
        <v/>
      </c>
      <c r="AB134" s="53" t="str">
        <f t="shared" si="72"/>
        <v/>
      </c>
      <c r="AC134" s="53" t="str">
        <f t="shared" si="49"/>
        <v/>
      </c>
      <c r="AD134" s="53"/>
      <c r="AE134" s="52"/>
      <c r="AF134" s="52"/>
      <c r="AG134" s="2"/>
      <c r="AH134" s="2"/>
    </row>
    <row r="135" spans="1:34" ht="27" customHeight="1" x14ac:dyDescent="0.25">
      <c r="A135" s="85"/>
      <c r="B135" s="101"/>
      <c r="C135" s="102"/>
      <c r="D135" s="102"/>
      <c r="E135" s="103"/>
      <c r="F135" s="87"/>
      <c r="G135" s="87"/>
      <c r="H135" s="50"/>
      <c r="I135" s="87"/>
      <c r="J135" s="87"/>
      <c r="K135" s="87"/>
      <c r="L135" s="95"/>
      <c r="M135" s="96"/>
      <c r="N135" s="97"/>
      <c r="O135" s="87"/>
      <c r="P135" s="87"/>
      <c r="Q135" s="87"/>
      <c r="R135" s="87"/>
      <c r="S135" s="88"/>
      <c r="T135" s="87"/>
      <c r="U135" s="90"/>
      <c r="V135" s="90"/>
      <c r="W135" s="91"/>
      <c r="X135" s="53" t="str">
        <f t="shared" si="69"/>
        <v/>
      </c>
      <c r="Y135" s="61"/>
      <c r="Z135" s="53" t="str">
        <f t="shared" ca="1" si="70"/>
        <v/>
      </c>
      <c r="AA135" s="53" t="str">
        <f t="shared" si="71"/>
        <v/>
      </c>
      <c r="AB135" s="53" t="str">
        <f t="shared" si="72"/>
        <v/>
      </c>
      <c r="AC135" s="53" t="str">
        <f t="shared" si="49"/>
        <v/>
      </c>
      <c r="AD135" s="53"/>
      <c r="AE135" s="52"/>
      <c r="AF135" s="52"/>
      <c r="AG135" s="2"/>
      <c r="AH135" s="2"/>
    </row>
    <row r="136" spans="1:34" ht="14.25" customHeight="1" x14ac:dyDescent="0.25">
      <c r="A136" s="84">
        <v>57</v>
      </c>
      <c r="B136" s="98"/>
      <c r="C136" s="99"/>
      <c r="D136" s="99"/>
      <c r="E136" s="100"/>
      <c r="F136" s="86"/>
      <c r="G136" s="86"/>
      <c r="H136" s="77" t="s">
        <v>53</v>
      </c>
      <c r="I136" s="86"/>
      <c r="J136" s="87"/>
      <c r="K136" s="87"/>
      <c r="L136" s="92"/>
      <c r="M136" s="93"/>
      <c r="N136" s="94"/>
      <c r="O136" s="86"/>
      <c r="P136" s="86"/>
      <c r="Q136" s="86"/>
      <c r="R136" s="86"/>
      <c r="S136" s="88" t="str">
        <f t="shared" ref="S136" ca="1" si="77">IF(ISERROR(Z136*1),"",Z136*1)</f>
        <v/>
      </c>
      <c r="T136" s="86"/>
      <c r="U136" s="89"/>
      <c r="V136" s="90"/>
      <c r="W136" s="91"/>
      <c r="X136" s="53" t="str">
        <f t="shared" si="69"/>
        <v/>
      </c>
      <c r="Y136" s="61">
        <f>IF(B136&lt;&gt;"",IF(入国状況=1,IF(COUNTA(F136,G136,H137,I136,O136,P136,Q136,T136)=8,0,1),IF(COUNTA(F136,G136,H137,I136,O136,L136,P136,Q136,T136)=9,0,1)),0)</f>
        <v>0</v>
      </c>
      <c r="Z136" s="53" t="str">
        <f t="shared" ca="1" si="70"/>
        <v/>
      </c>
      <c r="AA136" s="53" t="str">
        <f t="shared" si="71"/>
        <v/>
      </c>
      <c r="AB136" s="53" t="str">
        <f t="shared" si="72"/>
        <v/>
      </c>
      <c r="AC136" s="53" t="str">
        <f t="shared" si="49"/>
        <v/>
      </c>
      <c r="AD136" s="53"/>
      <c r="AE136" s="52"/>
      <c r="AF136" s="52"/>
      <c r="AG136" s="2"/>
      <c r="AH136" s="2"/>
    </row>
    <row r="137" spans="1:34" ht="27" customHeight="1" x14ac:dyDescent="0.25">
      <c r="A137" s="85"/>
      <c r="B137" s="101"/>
      <c r="C137" s="102"/>
      <c r="D137" s="102"/>
      <c r="E137" s="103"/>
      <c r="F137" s="87"/>
      <c r="G137" s="87"/>
      <c r="H137" s="50"/>
      <c r="I137" s="87"/>
      <c r="J137" s="87"/>
      <c r="K137" s="87"/>
      <c r="L137" s="95"/>
      <c r="M137" s="96"/>
      <c r="N137" s="97"/>
      <c r="O137" s="87"/>
      <c r="P137" s="87"/>
      <c r="Q137" s="87"/>
      <c r="R137" s="87"/>
      <c r="S137" s="88"/>
      <c r="T137" s="87"/>
      <c r="U137" s="90"/>
      <c r="V137" s="90"/>
      <c r="W137" s="91"/>
      <c r="X137" s="53" t="str">
        <f t="shared" si="69"/>
        <v/>
      </c>
      <c r="Y137" s="61"/>
      <c r="Z137" s="53" t="str">
        <f t="shared" ca="1" si="70"/>
        <v/>
      </c>
      <c r="AA137" s="53" t="str">
        <f t="shared" si="71"/>
        <v/>
      </c>
      <c r="AB137" s="53" t="str">
        <f t="shared" si="72"/>
        <v/>
      </c>
      <c r="AC137" s="53" t="str">
        <f t="shared" si="49"/>
        <v/>
      </c>
      <c r="AD137" s="53"/>
      <c r="AE137" s="52"/>
      <c r="AF137" s="52"/>
      <c r="AG137" s="2"/>
      <c r="AH137" s="2"/>
    </row>
    <row r="138" spans="1:34" ht="14.25" customHeight="1" x14ac:dyDescent="0.25">
      <c r="A138" s="84">
        <v>58</v>
      </c>
      <c r="B138" s="98"/>
      <c r="C138" s="99"/>
      <c r="D138" s="99"/>
      <c r="E138" s="100"/>
      <c r="F138" s="86"/>
      <c r="G138" s="86"/>
      <c r="H138" s="77" t="s">
        <v>53</v>
      </c>
      <c r="I138" s="86"/>
      <c r="J138" s="87"/>
      <c r="K138" s="87"/>
      <c r="L138" s="92"/>
      <c r="M138" s="93"/>
      <c r="N138" s="94"/>
      <c r="O138" s="86"/>
      <c r="P138" s="86"/>
      <c r="Q138" s="86"/>
      <c r="R138" s="86"/>
      <c r="S138" s="88" t="str">
        <f t="shared" ref="S138" ca="1" si="78">IF(ISERROR(Z138*1),"",Z138*1)</f>
        <v/>
      </c>
      <c r="T138" s="86"/>
      <c r="U138" s="89"/>
      <c r="V138" s="90"/>
      <c r="W138" s="91"/>
      <c r="X138" s="53" t="str">
        <f t="shared" si="69"/>
        <v/>
      </c>
      <c r="Y138" s="61">
        <f>IF(B138&lt;&gt;"",IF(入国状況=1,IF(COUNTA(F138,G138,H139,I138,O138,P138,Q138,T138)=8,0,1),IF(COUNTA(F138,G138,H139,I138,O138,L138,P138,Q138,T138)=9,0,1)),0)</f>
        <v>0</v>
      </c>
      <c r="Z138" s="53" t="str">
        <f t="shared" ca="1" si="70"/>
        <v/>
      </c>
      <c r="AA138" s="53" t="str">
        <f t="shared" si="71"/>
        <v/>
      </c>
      <c r="AB138" s="53" t="str">
        <f t="shared" si="72"/>
        <v/>
      </c>
      <c r="AC138" s="53" t="str">
        <f t="shared" si="49"/>
        <v/>
      </c>
      <c r="AD138" s="53"/>
      <c r="AE138" s="52"/>
      <c r="AF138" s="52"/>
      <c r="AG138" s="2"/>
      <c r="AH138" s="2"/>
    </row>
    <row r="139" spans="1:34" ht="27" customHeight="1" x14ac:dyDescent="0.25">
      <c r="A139" s="85"/>
      <c r="B139" s="101"/>
      <c r="C139" s="102"/>
      <c r="D139" s="102"/>
      <c r="E139" s="103"/>
      <c r="F139" s="87"/>
      <c r="G139" s="87"/>
      <c r="H139" s="50"/>
      <c r="I139" s="87"/>
      <c r="J139" s="87"/>
      <c r="K139" s="87"/>
      <c r="L139" s="95"/>
      <c r="M139" s="96"/>
      <c r="N139" s="97"/>
      <c r="O139" s="87"/>
      <c r="P139" s="87"/>
      <c r="Q139" s="87"/>
      <c r="R139" s="87"/>
      <c r="S139" s="88"/>
      <c r="T139" s="87"/>
      <c r="U139" s="90"/>
      <c r="V139" s="90"/>
      <c r="W139" s="91"/>
      <c r="X139" s="53" t="str">
        <f t="shared" si="69"/>
        <v/>
      </c>
      <c r="Y139" s="61"/>
      <c r="Z139" s="53" t="str">
        <f t="shared" ca="1" si="70"/>
        <v/>
      </c>
      <c r="AA139" s="53" t="str">
        <f t="shared" si="71"/>
        <v/>
      </c>
      <c r="AB139" s="53" t="str">
        <f t="shared" si="72"/>
        <v/>
      </c>
      <c r="AC139" s="53" t="str">
        <f t="shared" si="49"/>
        <v/>
      </c>
      <c r="AD139" s="53"/>
      <c r="AE139" s="52"/>
      <c r="AF139" s="52"/>
      <c r="AG139" s="2"/>
      <c r="AH139" s="2"/>
    </row>
    <row r="140" spans="1:34" ht="14.25" customHeight="1" x14ac:dyDescent="0.25">
      <c r="A140" s="84">
        <v>59</v>
      </c>
      <c r="B140" s="98"/>
      <c r="C140" s="99"/>
      <c r="D140" s="99"/>
      <c r="E140" s="100"/>
      <c r="F140" s="86"/>
      <c r="G140" s="86"/>
      <c r="H140" s="77" t="s">
        <v>53</v>
      </c>
      <c r="I140" s="86"/>
      <c r="J140" s="87"/>
      <c r="K140" s="87"/>
      <c r="L140" s="92"/>
      <c r="M140" s="93"/>
      <c r="N140" s="94"/>
      <c r="O140" s="86"/>
      <c r="P140" s="86"/>
      <c r="Q140" s="86"/>
      <c r="R140" s="86"/>
      <c r="S140" s="88" t="str">
        <f t="shared" ref="S140" ca="1" si="79">IF(ISERROR(Z140*1),"",Z140*1)</f>
        <v/>
      </c>
      <c r="T140" s="86"/>
      <c r="U140" s="89"/>
      <c r="V140" s="90"/>
      <c r="W140" s="91"/>
      <c r="X140" s="53" t="str">
        <f t="shared" si="69"/>
        <v/>
      </c>
      <c r="Y140" s="61">
        <f>IF(B140&lt;&gt;"",IF(入国状況=1,IF(COUNTA(F140,G140,H141,I140,O140,P140,Q140,T140)=8,0,1),IF(COUNTA(F140,G140,H141,I140,O140,L140,P140,Q140,T140)=9,0,1)),0)</f>
        <v>0</v>
      </c>
      <c r="Z140" s="53" t="str">
        <f t="shared" ca="1" si="70"/>
        <v/>
      </c>
      <c r="AA140" s="53" t="str">
        <f t="shared" si="71"/>
        <v/>
      </c>
      <c r="AB140" s="53" t="str">
        <f t="shared" si="72"/>
        <v/>
      </c>
      <c r="AC140" s="53" t="str">
        <f t="shared" si="49"/>
        <v/>
      </c>
      <c r="AD140" s="53"/>
      <c r="AE140" s="52"/>
      <c r="AF140" s="52"/>
      <c r="AG140" s="2"/>
      <c r="AH140" s="2"/>
    </row>
    <row r="141" spans="1:34" ht="27" customHeight="1" x14ac:dyDescent="0.25">
      <c r="A141" s="85"/>
      <c r="B141" s="101"/>
      <c r="C141" s="102"/>
      <c r="D141" s="102"/>
      <c r="E141" s="103"/>
      <c r="F141" s="87"/>
      <c r="G141" s="87"/>
      <c r="H141" s="50"/>
      <c r="I141" s="87"/>
      <c r="J141" s="87"/>
      <c r="K141" s="87"/>
      <c r="L141" s="95"/>
      <c r="M141" s="96"/>
      <c r="N141" s="97"/>
      <c r="O141" s="87"/>
      <c r="P141" s="87"/>
      <c r="Q141" s="87"/>
      <c r="R141" s="87"/>
      <c r="S141" s="88"/>
      <c r="T141" s="87"/>
      <c r="U141" s="90"/>
      <c r="V141" s="90"/>
      <c r="W141" s="91"/>
      <c r="X141" s="53" t="str">
        <f t="shared" si="69"/>
        <v/>
      </c>
      <c r="Y141" s="61"/>
      <c r="Z141" s="53" t="str">
        <f t="shared" ca="1" si="70"/>
        <v/>
      </c>
      <c r="AA141" s="53" t="str">
        <f t="shared" si="71"/>
        <v/>
      </c>
      <c r="AB141" s="53" t="str">
        <f t="shared" si="72"/>
        <v/>
      </c>
      <c r="AC141" s="53" t="str">
        <f t="shared" si="49"/>
        <v/>
      </c>
      <c r="AD141" s="53"/>
      <c r="AE141" s="52"/>
      <c r="AF141" s="52"/>
      <c r="AG141" s="2"/>
      <c r="AH141" s="2"/>
    </row>
    <row r="142" spans="1:34" ht="14.25" customHeight="1" x14ac:dyDescent="0.25">
      <c r="A142" s="84">
        <v>60</v>
      </c>
      <c r="B142" s="98"/>
      <c r="C142" s="99"/>
      <c r="D142" s="99"/>
      <c r="E142" s="100"/>
      <c r="F142" s="86"/>
      <c r="G142" s="86"/>
      <c r="H142" s="77" t="s">
        <v>53</v>
      </c>
      <c r="I142" s="86"/>
      <c r="J142" s="87"/>
      <c r="K142" s="87"/>
      <c r="L142" s="92"/>
      <c r="M142" s="93"/>
      <c r="N142" s="94"/>
      <c r="O142" s="86"/>
      <c r="P142" s="86"/>
      <c r="Q142" s="86"/>
      <c r="R142" s="86"/>
      <c r="S142" s="88" t="str">
        <f t="shared" ref="S142" ca="1" si="80">IF(ISERROR(Z142*1),"",Z142*1)</f>
        <v/>
      </c>
      <c r="T142" s="86"/>
      <c r="U142" s="89"/>
      <c r="V142" s="90"/>
      <c r="W142" s="91"/>
      <c r="X142" s="53" t="str">
        <f t="shared" si="69"/>
        <v/>
      </c>
      <c r="Y142" s="61">
        <f>IF(B142&lt;&gt;"",IF(入国状況=1,IF(COUNTA(F142,G142,H143,I142,O142,P142,Q142,T142)=8,0,1),IF(COUNTA(F142,G142,H143,I142,O142,L142,P142,Q142,T142)=9,0,1)),0)</f>
        <v>0</v>
      </c>
      <c r="Z142" s="53" t="str">
        <f t="shared" ca="1" si="70"/>
        <v/>
      </c>
      <c r="AA142" s="53" t="str">
        <f t="shared" si="71"/>
        <v/>
      </c>
      <c r="AB142" s="53" t="str">
        <f t="shared" si="72"/>
        <v/>
      </c>
      <c r="AC142" s="53" t="str">
        <f t="shared" si="49"/>
        <v/>
      </c>
      <c r="AD142" s="53"/>
      <c r="AE142" s="52"/>
      <c r="AF142" s="52"/>
      <c r="AG142" s="2"/>
      <c r="AH142" s="2"/>
    </row>
    <row r="143" spans="1:34" ht="27" customHeight="1" x14ac:dyDescent="0.25">
      <c r="A143" s="85"/>
      <c r="B143" s="101"/>
      <c r="C143" s="102"/>
      <c r="D143" s="102"/>
      <c r="E143" s="103"/>
      <c r="F143" s="87"/>
      <c r="G143" s="87"/>
      <c r="H143" s="50"/>
      <c r="I143" s="87"/>
      <c r="J143" s="87"/>
      <c r="K143" s="87"/>
      <c r="L143" s="95"/>
      <c r="M143" s="96"/>
      <c r="N143" s="97"/>
      <c r="O143" s="87"/>
      <c r="P143" s="87"/>
      <c r="Q143" s="87"/>
      <c r="R143" s="87"/>
      <c r="S143" s="88"/>
      <c r="T143" s="87"/>
      <c r="U143" s="90"/>
      <c r="V143" s="90"/>
      <c r="W143" s="91"/>
      <c r="X143" s="53" t="str">
        <f t="shared" si="69"/>
        <v/>
      </c>
      <c r="Y143" s="61"/>
      <c r="Z143" s="53" t="str">
        <f t="shared" ca="1" si="70"/>
        <v/>
      </c>
      <c r="AA143" s="53" t="str">
        <f t="shared" si="71"/>
        <v/>
      </c>
      <c r="AB143" s="53" t="str">
        <f t="shared" si="72"/>
        <v/>
      </c>
      <c r="AC143" s="53" t="str">
        <f t="shared" si="49"/>
        <v/>
      </c>
      <c r="AD143" s="53"/>
      <c r="AE143" s="52"/>
      <c r="AF143" s="52"/>
      <c r="AG143" s="2"/>
      <c r="AH143" s="2"/>
    </row>
    <row r="144" spans="1:34" ht="14.25" customHeight="1" x14ac:dyDescent="0.25">
      <c r="A144" s="84">
        <v>61</v>
      </c>
      <c r="B144" s="98"/>
      <c r="C144" s="99"/>
      <c r="D144" s="99"/>
      <c r="E144" s="100"/>
      <c r="F144" s="86"/>
      <c r="G144" s="86"/>
      <c r="H144" s="77" t="s">
        <v>53</v>
      </c>
      <c r="I144" s="86"/>
      <c r="J144" s="87"/>
      <c r="K144" s="87"/>
      <c r="L144" s="92"/>
      <c r="M144" s="93"/>
      <c r="N144" s="94"/>
      <c r="O144" s="86"/>
      <c r="P144" s="86"/>
      <c r="Q144" s="86"/>
      <c r="R144" s="86"/>
      <c r="S144" s="88" t="str">
        <f t="shared" ref="S144" ca="1" si="81">IF(ISERROR(Z144*1),"",Z144*1)</f>
        <v/>
      </c>
      <c r="T144" s="86"/>
      <c r="U144" s="89"/>
      <c r="V144" s="90"/>
      <c r="W144" s="91"/>
      <c r="X144" s="53" t="str">
        <f t="shared" si="69"/>
        <v/>
      </c>
      <c r="Y144" s="61">
        <f>IF(B144&lt;&gt;"",IF(入国状況=1,IF(COUNTA(F144,G144,H145,I144,O144,P144,Q144,T144)=8,0,1),IF(COUNTA(F144,G144,H145,I144,O144,L144,P144,Q144,T144)=9,0,1)),0)</f>
        <v>0</v>
      </c>
      <c r="Z144" s="53" t="str">
        <f t="shared" ca="1" si="70"/>
        <v/>
      </c>
      <c r="AA144" s="53" t="str">
        <f t="shared" si="71"/>
        <v/>
      </c>
      <c r="AB144" s="53" t="str">
        <f t="shared" si="72"/>
        <v/>
      </c>
      <c r="AC144" s="53" t="str">
        <f t="shared" si="49"/>
        <v/>
      </c>
      <c r="AD144" s="53"/>
      <c r="AE144" s="52"/>
      <c r="AF144" s="52"/>
      <c r="AG144" s="2"/>
      <c r="AH144" s="2"/>
    </row>
    <row r="145" spans="1:34" ht="27" customHeight="1" x14ac:dyDescent="0.25">
      <c r="A145" s="85"/>
      <c r="B145" s="101"/>
      <c r="C145" s="102"/>
      <c r="D145" s="102"/>
      <c r="E145" s="103"/>
      <c r="F145" s="87"/>
      <c r="G145" s="87"/>
      <c r="H145" s="50"/>
      <c r="I145" s="87"/>
      <c r="J145" s="87"/>
      <c r="K145" s="87"/>
      <c r="L145" s="95"/>
      <c r="M145" s="96"/>
      <c r="N145" s="97"/>
      <c r="O145" s="87"/>
      <c r="P145" s="87"/>
      <c r="Q145" s="87"/>
      <c r="R145" s="87"/>
      <c r="S145" s="88"/>
      <c r="T145" s="87"/>
      <c r="U145" s="90"/>
      <c r="V145" s="90"/>
      <c r="W145" s="91"/>
      <c r="X145" s="53" t="str">
        <f t="shared" si="69"/>
        <v/>
      </c>
      <c r="Y145" s="61"/>
      <c r="Z145" s="53" t="str">
        <f t="shared" ca="1" si="70"/>
        <v/>
      </c>
      <c r="AA145" s="53" t="str">
        <f t="shared" si="71"/>
        <v/>
      </c>
      <c r="AB145" s="53" t="str">
        <f t="shared" si="72"/>
        <v/>
      </c>
      <c r="AC145" s="53" t="str">
        <f t="shared" si="49"/>
        <v/>
      </c>
      <c r="AD145" s="53"/>
      <c r="AE145" s="52"/>
      <c r="AF145" s="52"/>
      <c r="AG145" s="2"/>
      <c r="AH145" s="2"/>
    </row>
    <row r="146" spans="1:34" ht="14.25" customHeight="1" x14ac:dyDescent="0.25">
      <c r="A146" s="84">
        <v>62</v>
      </c>
      <c r="B146" s="98"/>
      <c r="C146" s="99"/>
      <c r="D146" s="99"/>
      <c r="E146" s="100"/>
      <c r="F146" s="86"/>
      <c r="G146" s="86"/>
      <c r="H146" s="77" t="s">
        <v>53</v>
      </c>
      <c r="I146" s="86"/>
      <c r="J146" s="87"/>
      <c r="K146" s="87"/>
      <c r="L146" s="92"/>
      <c r="M146" s="93"/>
      <c r="N146" s="94"/>
      <c r="O146" s="86"/>
      <c r="P146" s="86"/>
      <c r="Q146" s="86"/>
      <c r="R146" s="86"/>
      <c r="S146" s="88" t="str">
        <f t="shared" ref="S146" ca="1" si="82">IF(ISERROR(Z146*1),"",Z146*1)</f>
        <v/>
      </c>
      <c r="T146" s="86"/>
      <c r="U146" s="89"/>
      <c r="V146" s="90"/>
      <c r="W146" s="91"/>
      <c r="X146" s="53" t="str">
        <f t="shared" si="69"/>
        <v/>
      </c>
      <c r="Y146" s="61">
        <f>IF(B146&lt;&gt;"",IF(入国状況=1,IF(COUNTA(F146,G146,H147,I146,O146,P146,Q146,T146)=8,0,1),IF(COUNTA(F146,G146,H147,I146,O146,L146,P146,Q146,T146)=9,0,1)),0)</f>
        <v>0</v>
      </c>
      <c r="Z146" s="53" t="str">
        <f t="shared" ca="1" si="70"/>
        <v/>
      </c>
      <c r="AA146" s="53" t="str">
        <f t="shared" si="71"/>
        <v/>
      </c>
      <c r="AB146" s="53" t="str">
        <f t="shared" si="72"/>
        <v/>
      </c>
      <c r="AC146" s="53" t="str">
        <f t="shared" si="49"/>
        <v/>
      </c>
      <c r="AD146" s="53"/>
      <c r="AE146" s="52"/>
      <c r="AF146" s="52"/>
      <c r="AG146" s="2"/>
      <c r="AH146" s="2"/>
    </row>
    <row r="147" spans="1:34" ht="27" customHeight="1" x14ac:dyDescent="0.25">
      <c r="A147" s="85"/>
      <c r="B147" s="101"/>
      <c r="C147" s="102"/>
      <c r="D147" s="102"/>
      <c r="E147" s="103"/>
      <c r="F147" s="87"/>
      <c r="G147" s="87"/>
      <c r="H147" s="50"/>
      <c r="I147" s="87"/>
      <c r="J147" s="87"/>
      <c r="K147" s="87"/>
      <c r="L147" s="95"/>
      <c r="M147" s="96"/>
      <c r="N147" s="97"/>
      <c r="O147" s="87"/>
      <c r="P147" s="87"/>
      <c r="Q147" s="87"/>
      <c r="R147" s="87"/>
      <c r="S147" s="88"/>
      <c r="T147" s="87"/>
      <c r="U147" s="90"/>
      <c r="V147" s="90"/>
      <c r="W147" s="91"/>
      <c r="X147" s="53" t="str">
        <f t="shared" si="69"/>
        <v/>
      </c>
      <c r="Y147" s="61"/>
      <c r="Z147" s="53" t="str">
        <f t="shared" ca="1" si="70"/>
        <v/>
      </c>
      <c r="AA147" s="53" t="str">
        <f t="shared" si="71"/>
        <v/>
      </c>
      <c r="AB147" s="53" t="str">
        <f t="shared" si="72"/>
        <v/>
      </c>
      <c r="AC147" s="53" t="str">
        <f t="shared" si="49"/>
        <v/>
      </c>
      <c r="AD147" s="53"/>
      <c r="AF147" s="52"/>
      <c r="AG147" s="2"/>
      <c r="AH147" s="2"/>
    </row>
    <row r="148" spans="1:34" ht="14.25" customHeight="1" x14ac:dyDescent="0.25">
      <c r="A148" s="84">
        <v>63</v>
      </c>
      <c r="B148" s="98"/>
      <c r="C148" s="99"/>
      <c r="D148" s="99"/>
      <c r="E148" s="100"/>
      <c r="F148" s="86"/>
      <c r="G148" s="86"/>
      <c r="H148" s="77" t="s">
        <v>53</v>
      </c>
      <c r="I148" s="86"/>
      <c r="J148" s="87"/>
      <c r="K148" s="87"/>
      <c r="L148" s="92"/>
      <c r="M148" s="93"/>
      <c r="N148" s="94"/>
      <c r="O148" s="86"/>
      <c r="P148" s="86"/>
      <c r="Q148" s="86"/>
      <c r="R148" s="86"/>
      <c r="S148" s="88" t="str">
        <f t="shared" ref="S148" ca="1" si="83">IF(ISERROR(Z148*1),"",Z148*1)</f>
        <v/>
      </c>
      <c r="T148" s="86"/>
      <c r="U148" s="89"/>
      <c r="V148" s="90"/>
      <c r="W148" s="91"/>
      <c r="X148" s="53" t="str">
        <f t="shared" si="69"/>
        <v/>
      </c>
      <c r="Y148" s="61">
        <f>IF(B148&lt;&gt;"",IF(入国状況=1,IF(COUNTA(F148,G148,H149,I148,O148,P148,Q148,T148)=8,0,1),IF(COUNTA(F148,G148,H149,I148,O148,L148,P148,Q148,T148)=9,0,1)),0)</f>
        <v>0</v>
      </c>
      <c r="Z148" s="53" t="str">
        <f t="shared" ca="1" si="70"/>
        <v/>
      </c>
      <c r="AA148" s="53" t="str">
        <f t="shared" si="71"/>
        <v/>
      </c>
      <c r="AB148" s="53" t="str">
        <f t="shared" si="72"/>
        <v/>
      </c>
      <c r="AC148" s="53" t="str">
        <f t="shared" si="49"/>
        <v/>
      </c>
      <c r="AD148" s="53"/>
      <c r="AE148" s="52"/>
      <c r="AF148" s="52"/>
      <c r="AG148" s="2"/>
      <c r="AH148" s="2"/>
    </row>
    <row r="149" spans="1:34" ht="27" customHeight="1" x14ac:dyDescent="0.25">
      <c r="A149" s="85"/>
      <c r="B149" s="101"/>
      <c r="C149" s="102"/>
      <c r="D149" s="102"/>
      <c r="E149" s="103"/>
      <c r="F149" s="87"/>
      <c r="G149" s="87"/>
      <c r="H149" s="50"/>
      <c r="I149" s="87"/>
      <c r="J149" s="87"/>
      <c r="K149" s="87"/>
      <c r="L149" s="95"/>
      <c r="M149" s="96"/>
      <c r="N149" s="97"/>
      <c r="O149" s="87"/>
      <c r="P149" s="87"/>
      <c r="Q149" s="87"/>
      <c r="R149" s="87"/>
      <c r="S149" s="88"/>
      <c r="T149" s="87"/>
      <c r="U149" s="90"/>
      <c r="V149" s="90"/>
      <c r="W149" s="91"/>
      <c r="X149" s="53" t="str">
        <f t="shared" si="69"/>
        <v/>
      </c>
      <c r="Y149" s="61"/>
      <c r="Z149" s="53" t="str">
        <f t="shared" ca="1" si="70"/>
        <v/>
      </c>
      <c r="AA149" s="53" t="str">
        <f t="shared" si="71"/>
        <v/>
      </c>
      <c r="AB149" s="53" t="str">
        <f t="shared" si="72"/>
        <v/>
      </c>
      <c r="AC149" s="53" t="str">
        <f t="shared" si="49"/>
        <v/>
      </c>
      <c r="AD149" s="53"/>
      <c r="AE149" s="52"/>
      <c r="AF149" s="52"/>
      <c r="AG149" s="2"/>
      <c r="AH149" s="2"/>
    </row>
    <row r="150" spans="1:34" ht="14.25" customHeight="1" x14ac:dyDescent="0.25">
      <c r="A150" s="84">
        <v>64</v>
      </c>
      <c r="B150" s="98"/>
      <c r="C150" s="99"/>
      <c r="D150" s="99"/>
      <c r="E150" s="100"/>
      <c r="F150" s="86"/>
      <c r="G150" s="86"/>
      <c r="H150" s="77" t="s">
        <v>53</v>
      </c>
      <c r="I150" s="86"/>
      <c r="J150" s="87"/>
      <c r="K150" s="87"/>
      <c r="L150" s="92"/>
      <c r="M150" s="93"/>
      <c r="N150" s="94"/>
      <c r="O150" s="86"/>
      <c r="P150" s="86"/>
      <c r="Q150" s="86"/>
      <c r="R150" s="86"/>
      <c r="S150" s="88" t="str">
        <f t="shared" ref="S150" ca="1" si="84">IF(ISERROR(Z150*1),"",Z150*1)</f>
        <v/>
      </c>
      <c r="T150" s="86"/>
      <c r="U150" s="89"/>
      <c r="V150" s="90"/>
      <c r="W150" s="91"/>
      <c r="X150" s="53" t="str">
        <f t="shared" si="69"/>
        <v/>
      </c>
      <c r="Y150" s="61">
        <f>IF(B150&lt;&gt;"",IF(入国状況=1,IF(COUNTA(F150,G150,H151,I150,O150,P150,Q150,T150)=8,0,1),IF(COUNTA(F150,G150,H151,I150,O150,L150,P150,Q150,T150)=9,0,1)),0)</f>
        <v>0</v>
      </c>
      <c r="Z150" s="53" t="str">
        <f t="shared" ca="1" si="70"/>
        <v/>
      </c>
      <c r="AA150" s="53" t="str">
        <f t="shared" si="71"/>
        <v/>
      </c>
      <c r="AB150" s="53" t="str">
        <f t="shared" si="72"/>
        <v/>
      </c>
      <c r="AC150" s="53" t="str">
        <f t="shared" si="49"/>
        <v/>
      </c>
      <c r="AD150" s="53"/>
      <c r="AE150" s="52"/>
      <c r="AF150" s="52"/>
      <c r="AG150" s="2"/>
      <c r="AH150" s="2"/>
    </row>
    <row r="151" spans="1:34" ht="27" customHeight="1" x14ac:dyDescent="0.25">
      <c r="A151" s="85"/>
      <c r="B151" s="101"/>
      <c r="C151" s="102"/>
      <c r="D151" s="102"/>
      <c r="E151" s="103"/>
      <c r="F151" s="87"/>
      <c r="G151" s="87"/>
      <c r="H151" s="50"/>
      <c r="I151" s="87"/>
      <c r="J151" s="87"/>
      <c r="K151" s="87"/>
      <c r="L151" s="95"/>
      <c r="M151" s="96"/>
      <c r="N151" s="97"/>
      <c r="O151" s="87"/>
      <c r="P151" s="87"/>
      <c r="Q151" s="87"/>
      <c r="R151" s="87"/>
      <c r="S151" s="88"/>
      <c r="T151" s="87"/>
      <c r="U151" s="90"/>
      <c r="V151" s="90"/>
      <c r="W151" s="91"/>
      <c r="X151" s="53" t="str">
        <f t="shared" si="69"/>
        <v/>
      </c>
      <c r="Y151" s="61"/>
      <c r="Z151" s="53" t="str">
        <f t="shared" ca="1" si="70"/>
        <v/>
      </c>
      <c r="AA151" s="53" t="str">
        <f t="shared" si="71"/>
        <v/>
      </c>
      <c r="AB151" s="53" t="str">
        <f t="shared" si="72"/>
        <v/>
      </c>
      <c r="AC151" s="53" t="str">
        <f t="shared" si="49"/>
        <v/>
      </c>
      <c r="AD151" s="53"/>
      <c r="AF151" s="52"/>
      <c r="AG151" s="2"/>
      <c r="AH151" s="2"/>
    </row>
    <row r="152" spans="1:34" ht="14.25" customHeight="1" x14ac:dyDescent="0.25">
      <c r="A152" s="84">
        <v>65</v>
      </c>
      <c r="B152" s="98"/>
      <c r="C152" s="99"/>
      <c r="D152" s="99"/>
      <c r="E152" s="100"/>
      <c r="F152" s="86"/>
      <c r="G152" s="86"/>
      <c r="H152" s="77" t="s">
        <v>53</v>
      </c>
      <c r="I152" s="86"/>
      <c r="J152" s="87"/>
      <c r="K152" s="87"/>
      <c r="L152" s="92"/>
      <c r="M152" s="93"/>
      <c r="N152" s="94"/>
      <c r="O152" s="86"/>
      <c r="P152" s="86"/>
      <c r="Q152" s="86"/>
      <c r="R152" s="86"/>
      <c r="S152" s="88" t="str">
        <f t="shared" ref="S152" ca="1" si="85">IF(ISERROR(Z152*1),"",Z152*1)</f>
        <v/>
      </c>
      <c r="T152" s="86"/>
      <c r="U152" s="89"/>
      <c r="V152" s="90"/>
      <c r="W152" s="91"/>
      <c r="X152" s="53" t="str">
        <f t="shared" si="69"/>
        <v/>
      </c>
      <c r="Y152" s="61">
        <f>IF(B152&lt;&gt;"",IF(入国状況=1,IF(COUNTA(F152,G152,H153,I152,O152,P152,Q152,T152)=8,0,1),IF(COUNTA(F152,G152,H153,I152,O152,L152,P152,Q152,T152)=9,0,1)),0)</f>
        <v>0</v>
      </c>
      <c r="Z152" s="53" t="str">
        <f t="shared" ca="1" si="70"/>
        <v/>
      </c>
      <c r="AA152" s="53" t="str">
        <f t="shared" si="71"/>
        <v/>
      </c>
      <c r="AB152" s="53" t="str">
        <f t="shared" si="72"/>
        <v/>
      </c>
      <c r="AC152" s="53" t="str">
        <f t="shared" ref="AC152:AC215" si="86">IF(入国状況=1,IF(入国予定日="","",IF(入国予定日&gt;=DATEVALUE("2025/10/1"),"new保険料","old保険料")),IF(L152="","",IF(L152&gt;=DATEVALUE("2025/10/1"),"new保険料","old保険料")))</f>
        <v/>
      </c>
      <c r="AD152" s="53"/>
      <c r="AE152" s="52"/>
      <c r="AF152" s="52"/>
      <c r="AG152" s="2"/>
      <c r="AH152" s="2"/>
    </row>
    <row r="153" spans="1:34" ht="27" customHeight="1" x14ac:dyDescent="0.25">
      <c r="A153" s="85"/>
      <c r="B153" s="101"/>
      <c r="C153" s="102"/>
      <c r="D153" s="102"/>
      <c r="E153" s="103"/>
      <c r="F153" s="87"/>
      <c r="G153" s="87"/>
      <c r="H153" s="50"/>
      <c r="I153" s="87"/>
      <c r="J153" s="87"/>
      <c r="K153" s="87"/>
      <c r="L153" s="95"/>
      <c r="M153" s="96"/>
      <c r="N153" s="97"/>
      <c r="O153" s="87"/>
      <c r="P153" s="87"/>
      <c r="Q153" s="87"/>
      <c r="R153" s="87"/>
      <c r="S153" s="88"/>
      <c r="T153" s="87"/>
      <c r="U153" s="90"/>
      <c r="V153" s="90"/>
      <c r="W153" s="91"/>
      <c r="X153" s="53" t="str">
        <f t="shared" si="69"/>
        <v/>
      </c>
      <c r="Y153" s="61"/>
      <c r="Z153" s="53" t="str">
        <f t="shared" ca="1" si="70"/>
        <v/>
      </c>
      <c r="AA153" s="53" t="str">
        <f t="shared" si="71"/>
        <v/>
      </c>
      <c r="AB153" s="53" t="str">
        <f t="shared" si="72"/>
        <v/>
      </c>
      <c r="AC153" s="53" t="str">
        <f t="shared" si="86"/>
        <v/>
      </c>
      <c r="AD153" s="53"/>
      <c r="AF153" s="52"/>
      <c r="AG153" s="2"/>
      <c r="AH153" s="2"/>
    </row>
    <row r="154" spans="1:34" ht="14.25" customHeight="1" x14ac:dyDescent="0.25">
      <c r="A154" s="84">
        <v>66</v>
      </c>
      <c r="B154" s="98"/>
      <c r="C154" s="99"/>
      <c r="D154" s="99"/>
      <c r="E154" s="100"/>
      <c r="F154" s="86"/>
      <c r="G154" s="86"/>
      <c r="H154" s="77" t="s">
        <v>53</v>
      </c>
      <c r="I154" s="86"/>
      <c r="J154" s="87"/>
      <c r="K154" s="87"/>
      <c r="L154" s="92"/>
      <c r="M154" s="93"/>
      <c r="N154" s="94"/>
      <c r="O154" s="86"/>
      <c r="P154" s="86"/>
      <c r="Q154" s="86"/>
      <c r="R154" s="86"/>
      <c r="S154" s="88" t="str">
        <f t="shared" ref="S154" ca="1" si="87">IF(ISERROR(Z154*1),"",Z154*1)</f>
        <v/>
      </c>
      <c r="T154" s="86"/>
      <c r="U154" s="89"/>
      <c r="V154" s="90"/>
      <c r="W154" s="91"/>
      <c r="X154" s="53" t="str">
        <f t="shared" si="69"/>
        <v/>
      </c>
      <c r="Y154" s="61">
        <f>IF(B154&lt;&gt;"",IF(入国状況=1,IF(COUNTA(F154,G154,H155,I154,O154,P154,Q154,T154)=8,0,1),IF(COUNTA(F154,G154,H155,I154,O154,L154,P154,Q154,T154)=9,0,1)),0)</f>
        <v>0</v>
      </c>
      <c r="Z154" s="53" t="str">
        <f t="shared" ca="1" si="70"/>
        <v/>
      </c>
      <c r="AA154" s="53" t="str">
        <f t="shared" si="71"/>
        <v/>
      </c>
      <c r="AB154" s="53" t="str">
        <f t="shared" si="72"/>
        <v/>
      </c>
      <c r="AC154" s="53" t="str">
        <f t="shared" si="86"/>
        <v/>
      </c>
      <c r="AD154" s="53"/>
      <c r="AE154" s="52"/>
      <c r="AF154" s="52"/>
      <c r="AG154" s="2"/>
      <c r="AH154" s="2"/>
    </row>
    <row r="155" spans="1:34" ht="27" customHeight="1" x14ac:dyDescent="0.25">
      <c r="A155" s="85"/>
      <c r="B155" s="101"/>
      <c r="C155" s="102"/>
      <c r="D155" s="102"/>
      <c r="E155" s="103"/>
      <c r="F155" s="87"/>
      <c r="G155" s="87"/>
      <c r="H155" s="50"/>
      <c r="I155" s="87"/>
      <c r="J155" s="87"/>
      <c r="K155" s="87"/>
      <c r="L155" s="95"/>
      <c r="M155" s="96"/>
      <c r="N155" s="97"/>
      <c r="O155" s="87"/>
      <c r="P155" s="87"/>
      <c r="Q155" s="87"/>
      <c r="R155" s="87"/>
      <c r="S155" s="88"/>
      <c r="T155" s="87"/>
      <c r="U155" s="90"/>
      <c r="V155" s="90"/>
      <c r="W155" s="91"/>
      <c r="X155" s="53" t="str">
        <f t="shared" si="69"/>
        <v/>
      </c>
      <c r="Y155" s="61"/>
      <c r="Z155" s="53" t="str">
        <f t="shared" ca="1" si="70"/>
        <v/>
      </c>
      <c r="AA155" s="53" t="str">
        <f t="shared" si="71"/>
        <v/>
      </c>
      <c r="AB155" s="53" t="str">
        <f t="shared" si="72"/>
        <v/>
      </c>
      <c r="AC155" s="53" t="str">
        <f t="shared" si="86"/>
        <v/>
      </c>
      <c r="AD155" s="53"/>
      <c r="AE155" s="52"/>
      <c r="AF155" s="52"/>
      <c r="AG155" s="2"/>
      <c r="AH155" s="2"/>
    </row>
    <row r="156" spans="1:34" ht="14.25" customHeight="1" x14ac:dyDescent="0.25">
      <c r="A156" s="84">
        <v>67</v>
      </c>
      <c r="B156" s="98"/>
      <c r="C156" s="99"/>
      <c r="D156" s="99"/>
      <c r="E156" s="100"/>
      <c r="F156" s="86"/>
      <c r="G156" s="86"/>
      <c r="H156" s="77" t="s">
        <v>53</v>
      </c>
      <c r="I156" s="86"/>
      <c r="J156" s="87"/>
      <c r="K156" s="87"/>
      <c r="L156" s="92"/>
      <c r="M156" s="93"/>
      <c r="N156" s="94"/>
      <c r="O156" s="86"/>
      <c r="P156" s="86"/>
      <c r="Q156" s="86"/>
      <c r="R156" s="86"/>
      <c r="S156" s="88" t="str">
        <f t="shared" ref="S156" ca="1" si="88">IF(ISERROR(Z156*1),"",Z156*1)</f>
        <v/>
      </c>
      <c r="T156" s="86"/>
      <c r="U156" s="89"/>
      <c r="V156" s="90"/>
      <c r="W156" s="91"/>
      <c r="X156" s="53" t="str">
        <f t="shared" si="69"/>
        <v/>
      </c>
      <c r="Y156" s="61">
        <f>IF(B156&lt;&gt;"",IF(入国状況=1,IF(COUNTA(F156,G156,H157,I156,O156,P156,Q156,T156)=8,0,1),IF(COUNTA(F156,G156,H157,I156,O156,L156,P156,Q156,T156)=9,0,1)),0)</f>
        <v>0</v>
      </c>
      <c r="Z156" s="53" t="str">
        <f t="shared" ca="1" si="70"/>
        <v/>
      </c>
      <c r="AA156" s="53" t="str">
        <f t="shared" si="71"/>
        <v/>
      </c>
      <c r="AB156" s="53" t="str">
        <f t="shared" si="72"/>
        <v/>
      </c>
      <c r="AC156" s="53" t="str">
        <f t="shared" si="86"/>
        <v/>
      </c>
      <c r="AD156" s="53"/>
      <c r="AE156" s="52"/>
      <c r="AF156" s="52"/>
      <c r="AG156" s="2"/>
      <c r="AH156" s="2"/>
    </row>
    <row r="157" spans="1:34" ht="27" customHeight="1" x14ac:dyDescent="0.25">
      <c r="A157" s="85"/>
      <c r="B157" s="101"/>
      <c r="C157" s="102"/>
      <c r="D157" s="102"/>
      <c r="E157" s="103"/>
      <c r="F157" s="87"/>
      <c r="G157" s="87"/>
      <c r="H157" s="50"/>
      <c r="I157" s="87"/>
      <c r="J157" s="87"/>
      <c r="K157" s="87"/>
      <c r="L157" s="95"/>
      <c r="M157" s="96"/>
      <c r="N157" s="97"/>
      <c r="O157" s="87"/>
      <c r="P157" s="87"/>
      <c r="Q157" s="87"/>
      <c r="R157" s="87"/>
      <c r="S157" s="88"/>
      <c r="T157" s="87"/>
      <c r="U157" s="90"/>
      <c r="V157" s="90"/>
      <c r="W157" s="91"/>
      <c r="X157" s="53" t="str">
        <f t="shared" si="69"/>
        <v/>
      </c>
      <c r="Y157" s="61"/>
      <c r="Z157" s="53" t="str">
        <f t="shared" ca="1" si="70"/>
        <v/>
      </c>
      <c r="AA157" s="53" t="str">
        <f t="shared" si="71"/>
        <v/>
      </c>
      <c r="AB157" s="53" t="str">
        <f t="shared" si="72"/>
        <v/>
      </c>
      <c r="AC157" s="53" t="str">
        <f t="shared" si="86"/>
        <v/>
      </c>
      <c r="AD157" s="53"/>
      <c r="AE157" s="52"/>
      <c r="AF157" s="52"/>
      <c r="AG157" s="2"/>
      <c r="AH157" s="2"/>
    </row>
    <row r="158" spans="1:34" ht="14.25" customHeight="1" x14ac:dyDescent="0.25">
      <c r="A158" s="84">
        <v>68</v>
      </c>
      <c r="B158" s="98"/>
      <c r="C158" s="99"/>
      <c r="D158" s="99"/>
      <c r="E158" s="100"/>
      <c r="F158" s="86"/>
      <c r="G158" s="86"/>
      <c r="H158" s="77" t="s">
        <v>53</v>
      </c>
      <c r="I158" s="86"/>
      <c r="J158" s="87"/>
      <c r="K158" s="87"/>
      <c r="L158" s="92"/>
      <c r="M158" s="93"/>
      <c r="N158" s="94"/>
      <c r="O158" s="86"/>
      <c r="P158" s="86"/>
      <c r="Q158" s="86"/>
      <c r="R158" s="86"/>
      <c r="S158" s="88" t="str">
        <f t="shared" ref="S158" ca="1" si="89">IF(ISERROR(Z158*1),"",Z158*1)</f>
        <v/>
      </c>
      <c r="T158" s="86"/>
      <c r="U158" s="89"/>
      <c r="V158" s="90"/>
      <c r="W158" s="91"/>
      <c r="X158" s="53" t="str">
        <f t="shared" si="69"/>
        <v/>
      </c>
      <c r="Y158" s="61">
        <f>IF(B158&lt;&gt;"",IF(入国状況=1,IF(COUNTA(F158,G158,H159,I158,O158,P158,Q158,T158)=8,0,1),IF(COUNTA(F158,G158,H159,I158,O158,L158,P158,Q158,T158)=9,0,1)),0)</f>
        <v>0</v>
      </c>
      <c r="Z158" s="53" t="str">
        <f t="shared" ca="1" si="70"/>
        <v/>
      </c>
      <c r="AA158" s="53" t="str">
        <f t="shared" si="71"/>
        <v/>
      </c>
      <c r="AB158" s="53" t="str">
        <f t="shared" si="72"/>
        <v/>
      </c>
      <c r="AC158" s="53" t="str">
        <f t="shared" si="86"/>
        <v/>
      </c>
      <c r="AD158" s="53"/>
      <c r="AE158" s="52"/>
      <c r="AF158" s="52"/>
      <c r="AG158" s="2"/>
      <c r="AH158" s="2"/>
    </row>
    <row r="159" spans="1:34" ht="27" customHeight="1" x14ac:dyDescent="0.25">
      <c r="A159" s="85"/>
      <c r="B159" s="101"/>
      <c r="C159" s="102"/>
      <c r="D159" s="102"/>
      <c r="E159" s="103"/>
      <c r="F159" s="87"/>
      <c r="G159" s="87"/>
      <c r="H159" s="50"/>
      <c r="I159" s="87"/>
      <c r="J159" s="87"/>
      <c r="K159" s="87"/>
      <c r="L159" s="95"/>
      <c r="M159" s="96"/>
      <c r="N159" s="97"/>
      <c r="O159" s="87"/>
      <c r="P159" s="87"/>
      <c r="Q159" s="87"/>
      <c r="R159" s="87"/>
      <c r="S159" s="88"/>
      <c r="T159" s="87"/>
      <c r="U159" s="90"/>
      <c r="V159" s="90"/>
      <c r="W159" s="91"/>
      <c r="X159" s="53" t="str">
        <f t="shared" si="69"/>
        <v/>
      </c>
      <c r="Y159" s="61"/>
      <c r="Z159" s="53" t="str">
        <f t="shared" ca="1" si="70"/>
        <v/>
      </c>
      <c r="AA159" s="53" t="str">
        <f t="shared" si="71"/>
        <v/>
      </c>
      <c r="AB159" s="53" t="str">
        <f t="shared" si="72"/>
        <v/>
      </c>
      <c r="AC159" s="53" t="str">
        <f t="shared" si="86"/>
        <v/>
      </c>
      <c r="AD159" s="53"/>
      <c r="AE159" s="52"/>
      <c r="AF159" s="52"/>
      <c r="AG159" s="2"/>
      <c r="AH159" s="2"/>
    </row>
    <row r="160" spans="1:34" ht="14.25" customHeight="1" x14ac:dyDescent="0.25">
      <c r="A160" s="84">
        <v>69</v>
      </c>
      <c r="B160" s="98"/>
      <c r="C160" s="99"/>
      <c r="D160" s="99"/>
      <c r="E160" s="100"/>
      <c r="F160" s="86"/>
      <c r="G160" s="86"/>
      <c r="H160" s="77" t="s">
        <v>53</v>
      </c>
      <c r="I160" s="86"/>
      <c r="J160" s="87"/>
      <c r="K160" s="87"/>
      <c r="L160" s="92"/>
      <c r="M160" s="93"/>
      <c r="N160" s="94"/>
      <c r="O160" s="86"/>
      <c r="P160" s="86"/>
      <c r="Q160" s="86"/>
      <c r="R160" s="86"/>
      <c r="S160" s="88" t="str">
        <f t="shared" ref="S160" ca="1" si="90">IF(ISERROR(Z160*1),"",Z160*1)</f>
        <v/>
      </c>
      <c r="T160" s="86"/>
      <c r="U160" s="89"/>
      <c r="V160" s="90"/>
      <c r="W160" s="91"/>
      <c r="X160" s="53" t="str">
        <f t="shared" si="69"/>
        <v/>
      </c>
      <c r="Y160" s="61">
        <f>IF(B160&lt;&gt;"",IF(入国状況=1,IF(COUNTA(F160,G160,H161,I160,O160,P160,Q160,T160)=8,0,1),IF(COUNTA(F160,G160,H161,I160,O160,L160,P160,Q160,T160)=9,0,1)),0)</f>
        <v>0</v>
      </c>
      <c r="Z160" s="53" t="str">
        <f t="shared" ca="1" si="70"/>
        <v/>
      </c>
      <c r="AA160" s="53" t="str">
        <f t="shared" si="71"/>
        <v/>
      </c>
      <c r="AB160" s="53" t="str">
        <f t="shared" si="72"/>
        <v/>
      </c>
      <c r="AC160" s="53" t="str">
        <f t="shared" si="86"/>
        <v/>
      </c>
      <c r="AD160" s="53"/>
      <c r="AE160" s="52"/>
      <c r="AF160" s="52"/>
      <c r="AG160" s="2"/>
      <c r="AH160" s="2"/>
    </row>
    <row r="161" spans="1:34" ht="27" customHeight="1" x14ac:dyDescent="0.25">
      <c r="A161" s="85"/>
      <c r="B161" s="101"/>
      <c r="C161" s="102"/>
      <c r="D161" s="102"/>
      <c r="E161" s="103"/>
      <c r="F161" s="87"/>
      <c r="G161" s="87"/>
      <c r="H161" s="50"/>
      <c r="I161" s="87"/>
      <c r="J161" s="87"/>
      <c r="K161" s="87"/>
      <c r="L161" s="95"/>
      <c r="M161" s="96"/>
      <c r="N161" s="97"/>
      <c r="O161" s="87"/>
      <c r="P161" s="87"/>
      <c r="Q161" s="87"/>
      <c r="R161" s="87"/>
      <c r="S161" s="88"/>
      <c r="T161" s="87"/>
      <c r="U161" s="90"/>
      <c r="V161" s="90"/>
      <c r="W161" s="91"/>
      <c r="X161" s="53" t="str">
        <f t="shared" si="69"/>
        <v/>
      </c>
      <c r="Y161" s="61"/>
      <c r="Z161" s="53" t="str">
        <f t="shared" ca="1" si="70"/>
        <v/>
      </c>
      <c r="AA161" s="53" t="str">
        <f t="shared" si="71"/>
        <v/>
      </c>
      <c r="AB161" s="53" t="str">
        <f t="shared" si="72"/>
        <v/>
      </c>
      <c r="AC161" s="53" t="str">
        <f t="shared" si="86"/>
        <v/>
      </c>
      <c r="AD161" s="53"/>
      <c r="AE161" s="52"/>
      <c r="AF161" s="52"/>
      <c r="AG161" s="2"/>
      <c r="AH161" s="2"/>
    </row>
    <row r="162" spans="1:34" ht="14.25" customHeight="1" x14ac:dyDescent="0.25">
      <c r="A162" s="84">
        <v>70</v>
      </c>
      <c r="B162" s="98"/>
      <c r="C162" s="99"/>
      <c r="D162" s="99"/>
      <c r="E162" s="100"/>
      <c r="F162" s="86"/>
      <c r="G162" s="86"/>
      <c r="H162" s="77" t="s">
        <v>53</v>
      </c>
      <c r="I162" s="86"/>
      <c r="J162" s="87"/>
      <c r="K162" s="87"/>
      <c r="L162" s="92"/>
      <c r="M162" s="93"/>
      <c r="N162" s="94"/>
      <c r="O162" s="86"/>
      <c r="P162" s="86"/>
      <c r="Q162" s="86"/>
      <c r="R162" s="86"/>
      <c r="S162" s="88" t="str">
        <f t="shared" ref="S162" ca="1" si="91">IF(ISERROR(Z162*1),"",Z162*1)</f>
        <v/>
      </c>
      <c r="T162" s="86"/>
      <c r="U162" s="89"/>
      <c r="V162" s="90"/>
      <c r="W162" s="91"/>
      <c r="X162" s="53" t="str">
        <f t="shared" si="69"/>
        <v/>
      </c>
      <c r="Y162" s="61">
        <f>IF(B162&lt;&gt;"",IF(入国状況=1,IF(COUNTA(F162,G162,H163,I162,O162,P162,Q162,T162)=8,0,1),IF(COUNTA(F162,G162,H163,I162,O162,L162,P162,Q162,T162)=9,0,1)),0)</f>
        <v>0</v>
      </c>
      <c r="Z162" s="53" t="str">
        <f t="shared" ca="1" si="70"/>
        <v/>
      </c>
      <c r="AA162" s="53" t="str">
        <f t="shared" si="71"/>
        <v/>
      </c>
      <c r="AB162" s="53" t="str">
        <f t="shared" si="72"/>
        <v/>
      </c>
      <c r="AC162" s="53" t="str">
        <f t="shared" si="86"/>
        <v/>
      </c>
      <c r="AD162" s="53"/>
      <c r="AE162" s="52"/>
      <c r="AF162" s="52"/>
      <c r="AG162" s="2"/>
      <c r="AH162" s="2"/>
    </row>
    <row r="163" spans="1:34" ht="27" customHeight="1" x14ac:dyDescent="0.25">
      <c r="A163" s="85"/>
      <c r="B163" s="101"/>
      <c r="C163" s="102"/>
      <c r="D163" s="102"/>
      <c r="E163" s="103"/>
      <c r="F163" s="87"/>
      <c r="G163" s="87"/>
      <c r="H163" s="50"/>
      <c r="I163" s="87"/>
      <c r="J163" s="87"/>
      <c r="K163" s="87"/>
      <c r="L163" s="95"/>
      <c r="M163" s="96"/>
      <c r="N163" s="97"/>
      <c r="O163" s="87"/>
      <c r="P163" s="87"/>
      <c r="Q163" s="87"/>
      <c r="R163" s="87"/>
      <c r="S163" s="88"/>
      <c r="T163" s="87"/>
      <c r="U163" s="90"/>
      <c r="V163" s="90"/>
      <c r="W163" s="91"/>
      <c r="X163" s="53" t="str">
        <f t="shared" si="69"/>
        <v/>
      </c>
      <c r="Y163" s="61"/>
      <c r="Z163" s="53" t="str">
        <f t="shared" ca="1" si="70"/>
        <v/>
      </c>
      <c r="AA163" s="53" t="str">
        <f t="shared" si="71"/>
        <v/>
      </c>
      <c r="AB163" s="53" t="str">
        <f t="shared" si="72"/>
        <v/>
      </c>
      <c r="AC163" s="53" t="str">
        <f t="shared" si="86"/>
        <v/>
      </c>
      <c r="AD163" s="53"/>
      <c r="AE163" s="52"/>
      <c r="AF163" s="52"/>
      <c r="AG163" s="2"/>
      <c r="AH163" s="2"/>
    </row>
    <row r="164" spans="1:34" ht="14.25" customHeight="1" x14ac:dyDescent="0.25">
      <c r="A164" s="84">
        <v>71</v>
      </c>
      <c r="B164" s="98"/>
      <c r="C164" s="99"/>
      <c r="D164" s="99"/>
      <c r="E164" s="100"/>
      <c r="F164" s="86"/>
      <c r="G164" s="86"/>
      <c r="H164" s="77" t="s">
        <v>53</v>
      </c>
      <c r="I164" s="86"/>
      <c r="J164" s="87"/>
      <c r="K164" s="87"/>
      <c r="L164" s="92"/>
      <c r="M164" s="93"/>
      <c r="N164" s="94"/>
      <c r="O164" s="86"/>
      <c r="P164" s="86"/>
      <c r="Q164" s="86"/>
      <c r="R164" s="86"/>
      <c r="S164" s="88" t="str">
        <f t="shared" ref="S164" ca="1" si="92">IF(ISERROR(Z164*1),"",Z164*1)</f>
        <v/>
      </c>
      <c r="T164" s="86"/>
      <c r="U164" s="89"/>
      <c r="V164" s="90"/>
      <c r="W164" s="91"/>
      <c r="X164" s="53" t="str">
        <f t="shared" si="69"/>
        <v/>
      </c>
      <c r="Y164" s="61">
        <f>IF(B164&lt;&gt;"",IF(入国状況=1,IF(COUNTA(F164,G164,H165,I164,O164,P164,Q164,T164)=8,0,1),IF(COUNTA(F164,G164,H165,I164,O164,L164,P164,Q164,T164)=9,0,1)),0)</f>
        <v>0</v>
      </c>
      <c r="Z164" s="53" t="str">
        <f t="shared" ca="1" si="70"/>
        <v/>
      </c>
      <c r="AA164" s="53" t="str">
        <f t="shared" si="71"/>
        <v/>
      </c>
      <c r="AB164" s="53" t="str">
        <f t="shared" si="72"/>
        <v/>
      </c>
      <c r="AC164" s="53" t="str">
        <f t="shared" si="86"/>
        <v/>
      </c>
      <c r="AD164" s="53"/>
      <c r="AE164" s="52"/>
      <c r="AF164" s="52"/>
      <c r="AG164" s="2"/>
      <c r="AH164" s="2"/>
    </row>
    <row r="165" spans="1:34" ht="27" customHeight="1" x14ac:dyDescent="0.25">
      <c r="A165" s="85"/>
      <c r="B165" s="101"/>
      <c r="C165" s="102"/>
      <c r="D165" s="102"/>
      <c r="E165" s="103"/>
      <c r="F165" s="87"/>
      <c r="G165" s="87"/>
      <c r="H165" s="50"/>
      <c r="I165" s="87"/>
      <c r="J165" s="87"/>
      <c r="K165" s="87"/>
      <c r="L165" s="95"/>
      <c r="M165" s="96"/>
      <c r="N165" s="97"/>
      <c r="O165" s="87"/>
      <c r="P165" s="87"/>
      <c r="Q165" s="87"/>
      <c r="R165" s="87"/>
      <c r="S165" s="88"/>
      <c r="T165" s="87"/>
      <c r="U165" s="90"/>
      <c r="V165" s="90"/>
      <c r="W165" s="91"/>
      <c r="X165" s="53" t="str">
        <f t="shared" si="69"/>
        <v/>
      </c>
      <c r="Y165" s="61"/>
      <c r="Z165" s="53" t="str">
        <f t="shared" ca="1" si="70"/>
        <v/>
      </c>
      <c r="AA165" s="53" t="str">
        <f t="shared" si="71"/>
        <v/>
      </c>
      <c r="AB165" s="53" t="str">
        <f t="shared" si="72"/>
        <v/>
      </c>
      <c r="AC165" s="53" t="str">
        <f t="shared" si="86"/>
        <v/>
      </c>
      <c r="AD165" s="53"/>
      <c r="AE165" s="52"/>
      <c r="AF165" s="52"/>
      <c r="AG165" s="2"/>
      <c r="AH165" s="2"/>
    </row>
    <row r="166" spans="1:34" ht="14.25" customHeight="1" x14ac:dyDescent="0.25">
      <c r="A166" s="84">
        <v>72</v>
      </c>
      <c r="B166" s="98"/>
      <c r="C166" s="99"/>
      <c r="D166" s="99"/>
      <c r="E166" s="100"/>
      <c r="F166" s="86"/>
      <c r="G166" s="86"/>
      <c r="H166" s="77" t="s">
        <v>53</v>
      </c>
      <c r="I166" s="86"/>
      <c r="J166" s="87"/>
      <c r="K166" s="87"/>
      <c r="L166" s="92"/>
      <c r="M166" s="93"/>
      <c r="N166" s="94"/>
      <c r="O166" s="86"/>
      <c r="P166" s="86"/>
      <c r="Q166" s="86"/>
      <c r="R166" s="86"/>
      <c r="S166" s="88" t="str">
        <f t="shared" ref="S166" ca="1" si="93">IF(ISERROR(Z166*1),"",Z166*1)</f>
        <v/>
      </c>
      <c r="T166" s="86"/>
      <c r="U166" s="89"/>
      <c r="V166" s="90"/>
      <c r="W166" s="91"/>
      <c r="X166" s="53" t="str">
        <f t="shared" si="69"/>
        <v/>
      </c>
      <c r="Y166" s="61">
        <f>IF(B166&lt;&gt;"",IF(入国状況=1,IF(COUNTA(F166,G166,H167,I166,O166,P166,Q166,T166)=8,0,1),IF(COUNTA(F166,G166,H167,I166,O166,L166,P166,Q166,T166)=9,0,1)),0)</f>
        <v>0</v>
      </c>
      <c r="Z166" s="53" t="str">
        <f t="shared" ca="1" si="70"/>
        <v/>
      </c>
      <c r="AA166" s="53" t="str">
        <f t="shared" si="71"/>
        <v/>
      </c>
      <c r="AB166" s="53" t="str">
        <f t="shared" si="72"/>
        <v/>
      </c>
      <c r="AC166" s="53" t="str">
        <f t="shared" si="86"/>
        <v/>
      </c>
      <c r="AD166" s="53"/>
      <c r="AE166" s="52"/>
      <c r="AF166" s="52"/>
      <c r="AG166" s="2"/>
      <c r="AH166" s="2"/>
    </row>
    <row r="167" spans="1:34" ht="27" customHeight="1" x14ac:dyDescent="0.25">
      <c r="A167" s="85"/>
      <c r="B167" s="101"/>
      <c r="C167" s="102"/>
      <c r="D167" s="102"/>
      <c r="E167" s="103"/>
      <c r="F167" s="87"/>
      <c r="G167" s="87"/>
      <c r="H167" s="50"/>
      <c r="I167" s="87"/>
      <c r="J167" s="87"/>
      <c r="K167" s="87"/>
      <c r="L167" s="95"/>
      <c r="M167" s="96"/>
      <c r="N167" s="97"/>
      <c r="O167" s="87"/>
      <c r="P167" s="87"/>
      <c r="Q167" s="87"/>
      <c r="R167" s="87"/>
      <c r="S167" s="88"/>
      <c r="T167" s="87"/>
      <c r="U167" s="90"/>
      <c r="V167" s="90"/>
      <c r="W167" s="91"/>
      <c r="X167" s="53" t="str">
        <f t="shared" si="69"/>
        <v/>
      </c>
      <c r="Y167" s="61"/>
      <c r="Z167" s="53" t="str">
        <f t="shared" ca="1" si="70"/>
        <v/>
      </c>
      <c r="AA167" s="53" t="str">
        <f t="shared" si="71"/>
        <v/>
      </c>
      <c r="AB167" s="53" t="str">
        <f t="shared" si="72"/>
        <v/>
      </c>
      <c r="AC167" s="53" t="str">
        <f t="shared" si="86"/>
        <v/>
      </c>
      <c r="AD167" s="53"/>
      <c r="AE167" s="52"/>
      <c r="AF167" s="52"/>
      <c r="AG167" s="2"/>
      <c r="AH167" s="2"/>
    </row>
    <row r="168" spans="1:34" ht="14.25" customHeight="1" x14ac:dyDescent="0.25">
      <c r="A168" s="84">
        <v>73</v>
      </c>
      <c r="B168" s="98"/>
      <c r="C168" s="99"/>
      <c r="D168" s="99"/>
      <c r="E168" s="100"/>
      <c r="F168" s="86"/>
      <c r="G168" s="86"/>
      <c r="H168" s="77" t="s">
        <v>53</v>
      </c>
      <c r="I168" s="86"/>
      <c r="J168" s="87"/>
      <c r="K168" s="87"/>
      <c r="L168" s="92"/>
      <c r="M168" s="93"/>
      <c r="N168" s="94"/>
      <c r="O168" s="86"/>
      <c r="P168" s="86"/>
      <c r="Q168" s="86"/>
      <c r="R168" s="86"/>
      <c r="S168" s="88" t="str">
        <f t="shared" ref="S168" ca="1" si="94">IF(ISERROR(Z168*1),"",Z168*1)</f>
        <v/>
      </c>
      <c r="T168" s="86"/>
      <c r="U168" s="89"/>
      <c r="V168" s="90"/>
      <c r="W168" s="91"/>
      <c r="X168" s="53" t="str">
        <f t="shared" si="69"/>
        <v/>
      </c>
      <c r="Y168" s="61">
        <f>IF(B168&lt;&gt;"",IF(入国状況=1,IF(COUNTA(F168,G168,H169,I168,O168,P168,Q168,T168)=8,0,1),IF(COUNTA(F168,G168,H169,I168,O168,L168,P168,Q168,T168)=9,0,1)),0)</f>
        <v>0</v>
      </c>
      <c r="Z168" s="53" t="str">
        <f t="shared" ca="1" si="70"/>
        <v/>
      </c>
      <c r="AA168" s="53" t="str">
        <f t="shared" si="71"/>
        <v/>
      </c>
      <c r="AB168" s="53" t="str">
        <f t="shared" si="72"/>
        <v/>
      </c>
      <c r="AC168" s="53" t="str">
        <f t="shared" si="86"/>
        <v/>
      </c>
      <c r="AD168" s="53"/>
      <c r="AE168" s="52"/>
      <c r="AF168" s="52"/>
      <c r="AG168" s="2"/>
      <c r="AH168" s="2"/>
    </row>
    <row r="169" spans="1:34" ht="27" customHeight="1" x14ac:dyDescent="0.25">
      <c r="A169" s="85"/>
      <c r="B169" s="101"/>
      <c r="C169" s="102"/>
      <c r="D169" s="102"/>
      <c r="E169" s="103"/>
      <c r="F169" s="87"/>
      <c r="G169" s="87"/>
      <c r="H169" s="50"/>
      <c r="I169" s="87"/>
      <c r="J169" s="87"/>
      <c r="K169" s="87"/>
      <c r="L169" s="95"/>
      <c r="M169" s="96"/>
      <c r="N169" s="97"/>
      <c r="O169" s="87"/>
      <c r="P169" s="87"/>
      <c r="Q169" s="87"/>
      <c r="R169" s="87"/>
      <c r="S169" s="88"/>
      <c r="T169" s="87"/>
      <c r="U169" s="90"/>
      <c r="V169" s="90"/>
      <c r="W169" s="91"/>
      <c r="X169" s="53" t="str">
        <f t="shared" si="69"/>
        <v/>
      </c>
      <c r="Y169" s="61"/>
      <c r="Z169" s="53" t="str">
        <f t="shared" ca="1" si="70"/>
        <v/>
      </c>
      <c r="AA169" s="53" t="str">
        <f t="shared" si="71"/>
        <v/>
      </c>
      <c r="AB169" s="53" t="str">
        <f t="shared" si="72"/>
        <v/>
      </c>
      <c r="AC169" s="53" t="str">
        <f t="shared" si="86"/>
        <v/>
      </c>
      <c r="AD169" s="53"/>
      <c r="AF169" s="52"/>
      <c r="AG169" s="2"/>
      <c r="AH169" s="2"/>
    </row>
    <row r="170" spans="1:34" ht="14.25" customHeight="1" x14ac:dyDescent="0.25">
      <c r="A170" s="84">
        <v>74</v>
      </c>
      <c r="B170" s="98"/>
      <c r="C170" s="99"/>
      <c r="D170" s="99"/>
      <c r="E170" s="100"/>
      <c r="F170" s="86"/>
      <c r="G170" s="86"/>
      <c r="H170" s="77" t="s">
        <v>53</v>
      </c>
      <c r="I170" s="86"/>
      <c r="J170" s="87"/>
      <c r="K170" s="87"/>
      <c r="L170" s="92"/>
      <c r="M170" s="93"/>
      <c r="N170" s="94"/>
      <c r="O170" s="86"/>
      <c r="P170" s="86"/>
      <c r="Q170" s="86"/>
      <c r="R170" s="86"/>
      <c r="S170" s="88" t="str">
        <f t="shared" ref="S170" ca="1" si="95">IF(ISERROR(Z170*1),"",Z170*1)</f>
        <v/>
      </c>
      <c r="T170" s="86"/>
      <c r="U170" s="89"/>
      <c r="V170" s="90"/>
      <c r="W170" s="91"/>
      <c r="X170" s="53" t="str">
        <f t="shared" si="69"/>
        <v/>
      </c>
      <c r="Y170" s="61">
        <f>IF(B170&lt;&gt;"",IF(入国状況=1,IF(COUNTA(F170,G170,H171,I170,O170,P170,Q170,T170)=8,0,1),IF(COUNTA(F170,G170,H171,I170,O170,L170,P170,Q170,T170)=9,0,1)),0)</f>
        <v>0</v>
      </c>
      <c r="Z170" s="53" t="str">
        <f t="shared" ca="1" si="70"/>
        <v/>
      </c>
      <c r="AA170" s="53" t="str">
        <f t="shared" si="71"/>
        <v/>
      </c>
      <c r="AB170" s="53" t="str">
        <f t="shared" si="72"/>
        <v/>
      </c>
      <c r="AC170" s="53" t="str">
        <f t="shared" si="86"/>
        <v/>
      </c>
      <c r="AD170" s="53"/>
      <c r="AE170" s="52"/>
      <c r="AF170" s="52"/>
      <c r="AG170" s="2"/>
      <c r="AH170" s="2"/>
    </row>
    <row r="171" spans="1:34" ht="27" customHeight="1" x14ac:dyDescent="0.25">
      <c r="A171" s="85"/>
      <c r="B171" s="101"/>
      <c r="C171" s="102"/>
      <c r="D171" s="102"/>
      <c r="E171" s="103"/>
      <c r="F171" s="87"/>
      <c r="G171" s="87"/>
      <c r="H171" s="50"/>
      <c r="I171" s="87"/>
      <c r="J171" s="87"/>
      <c r="K171" s="87"/>
      <c r="L171" s="95"/>
      <c r="M171" s="96"/>
      <c r="N171" s="97"/>
      <c r="O171" s="87"/>
      <c r="P171" s="87"/>
      <c r="Q171" s="87"/>
      <c r="R171" s="87"/>
      <c r="S171" s="88"/>
      <c r="T171" s="87"/>
      <c r="U171" s="90"/>
      <c r="V171" s="90"/>
      <c r="W171" s="91"/>
      <c r="X171" s="53" t="str">
        <f t="shared" si="69"/>
        <v/>
      </c>
      <c r="Y171" s="61"/>
      <c r="Z171" s="53" t="str">
        <f t="shared" ca="1" si="70"/>
        <v/>
      </c>
      <c r="AA171" s="53" t="str">
        <f t="shared" si="71"/>
        <v/>
      </c>
      <c r="AB171" s="53" t="str">
        <f t="shared" si="72"/>
        <v/>
      </c>
      <c r="AC171" s="53" t="str">
        <f t="shared" si="86"/>
        <v/>
      </c>
      <c r="AD171" s="53"/>
      <c r="AE171" s="52"/>
      <c r="AF171" s="52"/>
      <c r="AG171" s="2"/>
      <c r="AH171" s="2"/>
    </row>
    <row r="172" spans="1:34" ht="14.25" customHeight="1" x14ac:dyDescent="0.25">
      <c r="A172" s="84">
        <v>75</v>
      </c>
      <c r="B172" s="98"/>
      <c r="C172" s="99"/>
      <c r="D172" s="99"/>
      <c r="E172" s="100"/>
      <c r="F172" s="86"/>
      <c r="G172" s="86"/>
      <c r="H172" s="77" t="s">
        <v>53</v>
      </c>
      <c r="I172" s="86"/>
      <c r="J172" s="87"/>
      <c r="K172" s="87"/>
      <c r="L172" s="92"/>
      <c r="M172" s="93"/>
      <c r="N172" s="94"/>
      <c r="O172" s="86"/>
      <c r="P172" s="86"/>
      <c r="Q172" s="86"/>
      <c r="R172" s="86"/>
      <c r="S172" s="88" t="str">
        <f t="shared" ref="S172" ca="1" si="96">IF(ISERROR(Z172*1),"",Z172*1)</f>
        <v/>
      </c>
      <c r="T172" s="86"/>
      <c r="U172" s="89"/>
      <c r="V172" s="90"/>
      <c r="W172" s="91"/>
      <c r="X172" s="53" t="str">
        <f t="shared" si="69"/>
        <v/>
      </c>
      <c r="Y172" s="61">
        <f>IF(B172&lt;&gt;"",IF(入国状況=1,IF(COUNTA(F172,G172,H173,I172,O172,P172,Q172,T172)=8,0,1),IF(COUNTA(F172,G172,H173,I172,O172,L172,P172,Q172,T172)=9,0,1)),0)</f>
        <v>0</v>
      </c>
      <c r="Z172" s="53" t="str">
        <f t="shared" ca="1" si="70"/>
        <v/>
      </c>
      <c r="AA172" s="53" t="str">
        <f t="shared" si="71"/>
        <v/>
      </c>
      <c r="AB172" s="53" t="str">
        <f t="shared" si="72"/>
        <v/>
      </c>
      <c r="AC172" s="53" t="str">
        <f t="shared" si="86"/>
        <v/>
      </c>
      <c r="AD172" s="53"/>
      <c r="AE172" s="52"/>
      <c r="AF172" s="52"/>
      <c r="AG172" s="2"/>
      <c r="AH172" s="2"/>
    </row>
    <row r="173" spans="1:34" ht="27" customHeight="1" x14ac:dyDescent="0.25">
      <c r="A173" s="85"/>
      <c r="B173" s="101"/>
      <c r="C173" s="102"/>
      <c r="D173" s="102"/>
      <c r="E173" s="103"/>
      <c r="F173" s="87"/>
      <c r="G173" s="87"/>
      <c r="H173" s="50"/>
      <c r="I173" s="87"/>
      <c r="J173" s="87"/>
      <c r="K173" s="87"/>
      <c r="L173" s="95"/>
      <c r="M173" s="96"/>
      <c r="N173" s="97"/>
      <c r="O173" s="87"/>
      <c r="P173" s="87"/>
      <c r="Q173" s="87"/>
      <c r="R173" s="87"/>
      <c r="S173" s="88"/>
      <c r="T173" s="87"/>
      <c r="U173" s="90"/>
      <c r="V173" s="90"/>
      <c r="W173" s="91"/>
      <c r="X173" s="53" t="str">
        <f t="shared" si="69"/>
        <v/>
      </c>
      <c r="Y173" s="61"/>
      <c r="Z173" s="53" t="str">
        <f t="shared" ca="1" si="70"/>
        <v/>
      </c>
      <c r="AA173" s="53" t="str">
        <f t="shared" si="71"/>
        <v/>
      </c>
      <c r="AB173" s="53" t="str">
        <f t="shared" si="72"/>
        <v/>
      </c>
      <c r="AC173" s="53" t="str">
        <f t="shared" si="86"/>
        <v/>
      </c>
      <c r="AD173" s="53"/>
      <c r="AF173" s="52"/>
      <c r="AG173" s="2"/>
      <c r="AH173" s="2"/>
    </row>
    <row r="174" spans="1:34" ht="14.25" customHeight="1" x14ac:dyDescent="0.25">
      <c r="A174" s="84">
        <v>76</v>
      </c>
      <c r="B174" s="98"/>
      <c r="C174" s="99"/>
      <c r="D174" s="99"/>
      <c r="E174" s="100"/>
      <c r="F174" s="86"/>
      <c r="G174" s="86"/>
      <c r="H174" s="77" t="s">
        <v>53</v>
      </c>
      <c r="I174" s="86"/>
      <c r="J174" s="87"/>
      <c r="K174" s="87"/>
      <c r="L174" s="92"/>
      <c r="M174" s="93"/>
      <c r="N174" s="94"/>
      <c r="O174" s="86"/>
      <c r="P174" s="86"/>
      <c r="Q174" s="86"/>
      <c r="R174" s="86"/>
      <c r="S174" s="88" t="str">
        <f t="shared" ref="S174" ca="1" si="97">IF(ISERROR(Z174*1),"",Z174*1)</f>
        <v/>
      </c>
      <c r="T174" s="86"/>
      <c r="U174" s="89"/>
      <c r="V174" s="90"/>
      <c r="W174" s="91"/>
      <c r="X174" s="53" t="str">
        <f t="shared" si="69"/>
        <v/>
      </c>
      <c r="Y174" s="61">
        <f>IF(B174&lt;&gt;"",IF(入国状況=1,IF(COUNTA(F174,G174,H175,I174,O174,P174,Q174,T174)=8,0,1),IF(COUNTA(F174,G174,H175,I174,O174,L174,P174,Q174,T174)=9,0,1)),0)</f>
        <v>0</v>
      </c>
      <c r="Z174" s="53" t="str">
        <f t="shared" ca="1" si="70"/>
        <v/>
      </c>
      <c r="AA174" s="53" t="str">
        <f t="shared" si="71"/>
        <v/>
      </c>
      <c r="AB174" s="53" t="str">
        <f t="shared" si="72"/>
        <v/>
      </c>
      <c r="AC174" s="53" t="str">
        <f t="shared" si="86"/>
        <v/>
      </c>
      <c r="AD174" s="53"/>
      <c r="AE174" s="52"/>
      <c r="AF174" s="52"/>
      <c r="AG174" s="2"/>
      <c r="AH174" s="2"/>
    </row>
    <row r="175" spans="1:34" ht="27" customHeight="1" x14ac:dyDescent="0.25">
      <c r="A175" s="85"/>
      <c r="B175" s="101"/>
      <c r="C175" s="102"/>
      <c r="D175" s="102"/>
      <c r="E175" s="103"/>
      <c r="F175" s="87"/>
      <c r="G175" s="87"/>
      <c r="H175" s="50"/>
      <c r="I175" s="87"/>
      <c r="J175" s="87"/>
      <c r="K175" s="87"/>
      <c r="L175" s="95"/>
      <c r="M175" s="96"/>
      <c r="N175" s="97"/>
      <c r="O175" s="87"/>
      <c r="P175" s="87"/>
      <c r="Q175" s="87"/>
      <c r="R175" s="87"/>
      <c r="S175" s="88"/>
      <c r="T175" s="87"/>
      <c r="U175" s="90"/>
      <c r="V175" s="90"/>
      <c r="W175" s="91"/>
      <c r="X175" s="53" t="str">
        <f t="shared" si="69"/>
        <v/>
      </c>
      <c r="Y175" s="61"/>
      <c r="Z175" s="53" t="str">
        <f t="shared" ca="1" si="70"/>
        <v/>
      </c>
      <c r="AA175" s="53" t="str">
        <f t="shared" si="71"/>
        <v/>
      </c>
      <c r="AB175" s="53" t="str">
        <f t="shared" si="72"/>
        <v/>
      </c>
      <c r="AC175" s="53" t="str">
        <f t="shared" si="86"/>
        <v/>
      </c>
      <c r="AD175" s="53"/>
      <c r="AF175" s="52"/>
      <c r="AG175" s="2"/>
      <c r="AH175" s="2"/>
    </row>
    <row r="176" spans="1:34" ht="14.25" customHeight="1" x14ac:dyDescent="0.25">
      <c r="A176" s="84">
        <v>77</v>
      </c>
      <c r="B176" s="98"/>
      <c r="C176" s="99"/>
      <c r="D176" s="99"/>
      <c r="E176" s="100"/>
      <c r="F176" s="86"/>
      <c r="G176" s="86"/>
      <c r="H176" s="77" t="s">
        <v>53</v>
      </c>
      <c r="I176" s="86"/>
      <c r="J176" s="87"/>
      <c r="K176" s="87"/>
      <c r="L176" s="92"/>
      <c r="M176" s="93"/>
      <c r="N176" s="94"/>
      <c r="O176" s="86"/>
      <c r="P176" s="86"/>
      <c r="Q176" s="86"/>
      <c r="R176" s="86"/>
      <c r="S176" s="88" t="str">
        <f t="shared" ref="S176" ca="1" si="98">IF(ISERROR(Z176*1),"",Z176*1)</f>
        <v/>
      </c>
      <c r="T176" s="86"/>
      <c r="U176" s="89"/>
      <c r="V176" s="90"/>
      <c r="W176" s="91"/>
      <c r="X176" s="53" t="str">
        <f t="shared" si="69"/>
        <v/>
      </c>
      <c r="Y176" s="61">
        <f>IF(B176&lt;&gt;"",IF(入国状況=1,IF(COUNTA(F176,G176,H177,I176,O176,P176,Q176,T176)=8,0,1),IF(COUNTA(F176,G176,H177,I176,O176,L176,P176,Q176,T176)=9,0,1)),0)</f>
        <v>0</v>
      </c>
      <c r="Z176" s="53" t="str">
        <f t="shared" ca="1" si="70"/>
        <v/>
      </c>
      <c r="AA176" s="53" t="str">
        <f t="shared" si="71"/>
        <v/>
      </c>
      <c r="AB176" s="53" t="str">
        <f t="shared" si="72"/>
        <v/>
      </c>
      <c r="AC176" s="53" t="str">
        <f t="shared" si="86"/>
        <v/>
      </c>
      <c r="AD176" s="53"/>
      <c r="AE176" s="52"/>
      <c r="AF176" s="52"/>
      <c r="AG176" s="2"/>
      <c r="AH176" s="2"/>
    </row>
    <row r="177" spans="1:34" ht="27" customHeight="1" x14ac:dyDescent="0.25">
      <c r="A177" s="85"/>
      <c r="B177" s="101"/>
      <c r="C177" s="102"/>
      <c r="D177" s="102"/>
      <c r="E177" s="103"/>
      <c r="F177" s="87"/>
      <c r="G177" s="87"/>
      <c r="H177" s="50"/>
      <c r="I177" s="87"/>
      <c r="J177" s="87"/>
      <c r="K177" s="87"/>
      <c r="L177" s="95"/>
      <c r="M177" s="96"/>
      <c r="N177" s="97"/>
      <c r="O177" s="87"/>
      <c r="P177" s="87"/>
      <c r="Q177" s="87"/>
      <c r="R177" s="87"/>
      <c r="S177" s="88"/>
      <c r="T177" s="87"/>
      <c r="U177" s="90"/>
      <c r="V177" s="90"/>
      <c r="W177" s="91"/>
      <c r="X177" s="53" t="str">
        <f t="shared" si="69"/>
        <v/>
      </c>
      <c r="Y177" s="61"/>
      <c r="Z177" s="53" t="str">
        <f t="shared" ca="1" si="70"/>
        <v/>
      </c>
      <c r="AA177" s="53" t="str">
        <f t="shared" si="71"/>
        <v/>
      </c>
      <c r="AB177" s="53" t="str">
        <f t="shared" si="72"/>
        <v/>
      </c>
      <c r="AC177" s="53" t="str">
        <f t="shared" si="86"/>
        <v/>
      </c>
      <c r="AD177" s="53"/>
      <c r="AE177" s="52"/>
      <c r="AF177" s="52"/>
      <c r="AG177" s="2"/>
      <c r="AH177" s="2"/>
    </row>
    <row r="178" spans="1:34" ht="14.25" customHeight="1" x14ac:dyDescent="0.25">
      <c r="A178" s="84">
        <v>78</v>
      </c>
      <c r="B178" s="98"/>
      <c r="C178" s="99"/>
      <c r="D178" s="99"/>
      <c r="E178" s="100"/>
      <c r="F178" s="86"/>
      <c r="G178" s="86"/>
      <c r="H178" s="77" t="s">
        <v>53</v>
      </c>
      <c r="I178" s="86"/>
      <c r="J178" s="87"/>
      <c r="K178" s="87"/>
      <c r="L178" s="92"/>
      <c r="M178" s="93"/>
      <c r="N178" s="94"/>
      <c r="O178" s="86"/>
      <c r="P178" s="86"/>
      <c r="Q178" s="86"/>
      <c r="R178" s="86"/>
      <c r="S178" s="88" t="str">
        <f t="shared" ref="S178" ca="1" si="99">IF(ISERROR(Z178*1),"",Z178*1)</f>
        <v/>
      </c>
      <c r="T178" s="86"/>
      <c r="U178" s="89"/>
      <c r="V178" s="90"/>
      <c r="W178" s="91"/>
      <c r="X178" s="53" t="str">
        <f t="shared" si="69"/>
        <v/>
      </c>
      <c r="Y178" s="61">
        <f>IF(B178&lt;&gt;"",IF(入国状況=1,IF(COUNTA(F178,G178,H179,I178,O178,P178,Q178,T178)=8,0,1),IF(COUNTA(F178,G178,H179,I178,O178,L178,P178,Q178,T178)=9,0,1)),0)</f>
        <v>0</v>
      </c>
      <c r="Z178" s="53" t="str">
        <f t="shared" ca="1" si="70"/>
        <v/>
      </c>
      <c r="AA178" s="53" t="str">
        <f t="shared" si="71"/>
        <v/>
      </c>
      <c r="AB178" s="53" t="str">
        <f t="shared" si="72"/>
        <v/>
      </c>
      <c r="AC178" s="53" t="str">
        <f t="shared" si="86"/>
        <v/>
      </c>
      <c r="AD178" s="53"/>
      <c r="AE178" s="52"/>
      <c r="AF178" s="52"/>
      <c r="AG178" s="2"/>
      <c r="AH178" s="2"/>
    </row>
    <row r="179" spans="1:34" ht="27" customHeight="1" x14ac:dyDescent="0.25">
      <c r="A179" s="85"/>
      <c r="B179" s="101"/>
      <c r="C179" s="102"/>
      <c r="D179" s="102"/>
      <c r="E179" s="103"/>
      <c r="F179" s="87"/>
      <c r="G179" s="87"/>
      <c r="H179" s="50"/>
      <c r="I179" s="87"/>
      <c r="J179" s="87"/>
      <c r="K179" s="87"/>
      <c r="L179" s="95"/>
      <c r="M179" s="96"/>
      <c r="N179" s="97"/>
      <c r="O179" s="87"/>
      <c r="P179" s="87"/>
      <c r="Q179" s="87"/>
      <c r="R179" s="87"/>
      <c r="S179" s="88"/>
      <c r="T179" s="87"/>
      <c r="U179" s="90"/>
      <c r="V179" s="90"/>
      <c r="W179" s="91"/>
      <c r="X179" s="53" t="str">
        <f t="shared" si="69"/>
        <v/>
      </c>
      <c r="Y179" s="61"/>
      <c r="Z179" s="53" t="str">
        <f t="shared" ca="1" si="70"/>
        <v/>
      </c>
      <c r="AA179" s="53" t="str">
        <f t="shared" si="71"/>
        <v/>
      </c>
      <c r="AB179" s="53" t="str">
        <f t="shared" si="72"/>
        <v/>
      </c>
      <c r="AC179" s="53" t="str">
        <f t="shared" si="86"/>
        <v/>
      </c>
      <c r="AD179" s="53"/>
      <c r="AE179" s="52"/>
      <c r="AF179" s="52"/>
      <c r="AG179" s="2"/>
      <c r="AH179" s="2"/>
    </row>
    <row r="180" spans="1:34" ht="14.25" customHeight="1" x14ac:dyDescent="0.25">
      <c r="A180" s="84">
        <v>79</v>
      </c>
      <c r="B180" s="98"/>
      <c r="C180" s="99"/>
      <c r="D180" s="99"/>
      <c r="E180" s="100"/>
      <c r="F180" s="86"/>
      <c r="G180" s="86"/>
      <c r="H180" s="77" t="s">
        <v>53</v>
      </c>
      <c r="I180" s="86"/>
      <c r="J180" s="87"/>
      <c r="K180" s="87"/>
      <c r="L180" s="92"/>
      <c r="M180" s="93"/>
      <c r="N180" s="94"/>
      <c r="O180" s="86"/>
      <c r="P180" s="86"/>
      <c r="Q180" s="86"/>
      <c r="R180" s="86"/>
      <c r="S180" s="88" t="str">
        <f t="shared" ref="S180" ca="1" si="100">IF(ISERROR(Z180*1),"",Z180*1)</f>
        <v/>
      </c>
      <c r="T180" s="86"/>
      <c r="U180" s="89"/>
      <c r="V180" s="90"/>
      <c r="W180" s="91"/>
      <c r="X180" s="53" t="str">
        <f t="shared" si="69"/>
        <v/>
      </c>
      <c r="Y180" s="61">
        <f>IF(B180&lt;&gt;"",IF(入国状況=1,IF(COUNTA(F180,G180,H181,I180,O180,P180,Q180,T180)=8,0,1),IF(COUNTA(F180,G180,H181,I180,O180,L180,P180,Q180,T180)=9,0,1)),0)</f>
        <v>0</v>
      </c>
      <c r="Z180" s="53" t="str">
        <f t="shared" ca="1" si="70"/>
        <v/>
      </c>
      <c r="AA180" s="53" t="str">
        <f t="shared" si="71"/>
        <v/>
      </c>
      <c r="AB180" s="53" t="str">
        <f t="shared" si="72"/>
        <v/>
      </c>
      <c r="AC180" s="53" t="str">
        <f t="shared" si="86"/>
        <v/>
      </c>
      <c r="AD180" s="53"/>
      <c r="AE180" s="52"/>
      <c r="AF180" s="52"/>
      <c r="AG180" s="2"/>
      <c r="AH180" s="2"/>
    </row>
    <row r="181" spans="1:34" ht="27" customHeight="1" x14ac:dyDescent="0.25">
      <c r="A181" s="85"/>
      <c r="B181" s="101"/>
      <c r="C181" s="102"/>
      <c r="D181" s="102"/>
      <c r="E181" s="103"/>
      <c r="F181" s="87"/>
      <c r="G181" s="87"/>
      <c r="H181" s="50"/>
      <c r="I181" s="87"/>
      <c r="J181" s="87"/>
      <c r="K181" s="87"/>
      <c r="L181" s="95"/>
      <c r="M181" s="96"/>
      <c r="N181" s="97"/>
      <c r="O181" s="87"/>
      <c r="P181" s="87"/>
      <c r="Q181" s="87"/>
      <c r="R181" s="87"/>
      <c r="S181" s="88"/>
      <c r="T181" s="87"/>
      <c r="U181" s="90"/>
      <c r="V181" s="90"/>
      <c r="W181" s="91"/>
      <c r="X181" s="53" t="str">
        <f t="shared" si="69"/>
        <v/>
      </c>
      <c r="Y181" s="61"/>
      <c r="Z181" s="53" t="str">
        <f t="shared" ca="1" si="70"/>
        <v/>
      </c>
      <c r="AA181" s="53" t="str">
        <f t="shared" si="71"/>
        <v/>
      </c>
      <c r="AB181" s="53" t="str">
        <f t="shared" si="72"/>
        <v/>
      </c>
      <c r="AC181" s="53" t="str">
        <f t="shared" si="86"/>
        <v/>
      </c>
      <c r="AD181" s="53"/>
      <c r="AE181" s="52"/>
      <c r="AF181" s="52"/>
      <c r="AG181" s="2"/>
      <c r="AH181" s="2"/>
    </row>
    <row r="182" spans="1:34" ht="14.25" customHeight="1" x14ac:dyDescent="0.25">
      <c r="A182" s="84">
        <v>80</v>
      </c>
      <c r="B182" s="98"/>
      <c r="C182" s="99"/>
      <c r="D182" s="99"/>
      <c r="E182" s="100"/>
      <c r="F182" s="86"/>
      <c r="G182" s="86"/>
      <c r="H182" s="77" t="s">
        <v>53</v>
      </c>
      <c r="I182" s="86"/>
      <c r="J182" s="87"/>
      <c r="K182" s="87"/>
      <c r="L182" s="92"/>
      <c r="M182" s="93"/>
      <c r="N182" s="94"/>
      <c r="O182" s="86"/>
      <c r="P182" s="86"/>
      <c r="Q182" s="86"/>
      <c r="R182" s="86"/>
      <c r="S182" s="88" t="str">
        <f t="shared" ref="S182" ca="1" si="101">IF(ISERROR(Z182*1),"",Z182*1)</f>
        <v/>
      </c>
      <c r="T182" s="86"/>
      <c r="U182" s="89"/>
      <c r="V182" s="90"/>
      <c r="W182" s="91"/>
      <c r="X182" s="53" t="str">
        <f t="shared" si="69"/>
        <v/>
      </c>
      <c r="Y182" s="61">
        <f>IF(B182&lt;&gt;"",IF(入国状況=1,IF(COUNTA(F182,G182,H183,I182,O182,P182,Q182,T182)=8,0,1),IF(COUNTA(F182,G182,H183,I182,O182,L182,P182,Q182,T182)=9,0,1)),0)</f>
        <v>0</v>
      </c>
      <c r="Z182" s="53" t="str">
        <f t="shared" ca="1" si="70"/>
        <v/>
      </c>
      <c r="AA182" s="53" t="str">
        <f t="shared" si="71"/>
        <v/>
      </c>
      <c r="AB182" s="53" t="str">
        <f t="shared" si="72"/>
        <v/>
      </c>
      <c r="AC182" s="53" t="str">
        <f t="shared" si="86"/>
        <v/>
      </c>
      <c r="AD182" s="53"/>
      <c r="AE182" s="52"/>
      <c r="AF182" s="52"/>
      <c r="AG182" s="2"/>
      <c r="AH182" s="2"/>
    </row>
    <row r="183" spans="1:34" ht="27" customHeight="1" x14ac:dyDescent="0.25">
      <c r="A183" s="85"/>
      <c r="B183" s="101"/>
      <c r="C183" s="102"/>
      <c r="D183" s="102"/>
      <c r="E183" s="103"/>
      <c r="F183" s="87"/>
      <c r="G183" s="87"/>
      <c r="H183" s="50"/>
      <c r="I183" s="87"/>
      <c r="J183" s="87"/>
      <c r="K183" s="87"/>
      <c r="L183" s="95"/>
      <c r="M183" s="96"/>
      <c r="N183" s="97"/>
      <c r="O183" s="87"/>
      <c r="P183" s="87"/>
      <c r="Q183" s="87"/>
      <c r="R183" s="87"/>
      <c r="S183" s="88"/>
      <c r="T183" s="87"/>
      <c r="U183" s="90"/>
      <c r="V183" s="90"/>
      <c r="W183" s="91"/>
      <c r="X183" s="53" t="str">
        <f t="shared" si="69"/>
        <v/>
      </c>
      <c r="Y183" s="61"/>
      <c r="Z183" s="53" t="str">
        <f t="shared" ca="1" si="70"/>
        <v/>
      </c>
      <c r="AA183" s="53" t="str">
        <f t="shared" si="71"/>
        <v/>
      </c>
      <c r="AB183" s="53" t="str">
        <f t="shared" si="72"/>
        <v/>
      </c>
      <c r="AC183" s="53" t="str">
        <f t="shared" si="86"/>
        <v/>
      </c>
      <c r="AD183" s="53"/>
      <c r="AE183" s="52"/>
      <c r="AF183" s="52"/>
      <c r="AG183" s="2"/>
      <c r="AH183" s="2"/>
    </row>
    <row r="184" spans="1:34" ht="14.25" customHeight="1" x14ac:dyDescent="0.25">
      <c r="A184" s="84">
        <v>81</v>
      </c>
      <c r="B184" s="98"/>
      <c r="C184" s="99"/>
      <c r="D184" s="99"/>
      <c r="E184" s="100"/>
      <c r="F184" s="86"/>
      <c r="G184" s="86"/>
      <c r="H184" s="77" t="s">
        <v>53</v>
      </c>
      <c r="I184" s="86"/>
      <c r="J184" s="87"/>
      <c r="K184" s="87"/>
      <c r="L184" s="92"/>
      <c r="M184" s="93"/>
      <c r="N184" s="94"/>
      <c r="O184" s="86"/>
      <c r="P184" s="86"/>
      <c r="Q184" s="86"/>
      <c r="R184" s="86"/>
      <c r="S184" s="88" t="str">
        <f t="shared" ref="S184" ca="1" si="102">IF(ISERROR(Z184*1),"",Z184*1)</f>
        <v/>
      </c>
      <c r="T184" s="86"/>
      <c r="U184" s="89"/>
      <c r="V184" s="90"/>
      <c r="W184" s="91"/>
      <c r="X184" s="53" t="str">
        <f t="shared" si="69"/>
        <v/>
      </c>
      <c r="Y184" s="61">
        <f>IF(B184&lt;&gt;"",IF(入国状況=1,IF(COUNTA(F184,G184,H185,I184,O184,P184,Q184,T184)=8,0,1),IF(COUNTA(F184,G184,H185,I184,O184,L184,P184,Q184,T184)=9,0,1)),0)</f>
        <v>0</v>
      </c>
      <c r="Z184" s="53" t="str">
        <f t="shared" ca="1" si="70"/>
        <v/>
      </c>
      <c r="AA184" s="53" t="str">
        <f t="shared" si="71"/>
        <v/>
      </c>
      <c r="AB184" s="53" t="str">
        <f t="shared" si="72"/>
        <v/>
      </c>
      <c r="AC184" s="53" t="str">
        <f t="shared" si="86"/>
        <v/>
      </c>
      <c r="AD184" s="53"/>
      <c r="AE184" s="52"/>
      <c r="AF184" s="52"/>
      <c r="AG184" s="2"/>
      <c r="AH184" s="2"/>
    </row>
    <row r="185" spans="1:34" ht="27" customHeight="1" x14ac:dyDescent="0.25">
      <c r="A185" s="85"/>
      <c r="B185" s="101"/>
      <c r="C185" s="102"/>
      <c r="D185" s="102"/>
      <c r="E185" s="103"/>
      <c r="F185" s="87"/>
      <c r="G185" s="87"/>
      <c r="H185" s="50"/>
      <c r="I185" s="87"/>
      <c r="J185" s="87"/>
      <c r="K185" s="87"/>
      <c r="L185" s="95"/>
      <c r="M185" s="96"/>
      <c r="N185" s="97"/>
      <c r="O185" s="87"/>
      <c r="P185" s="87"/>
      <c r="Q185" s="87"/>
      <c r="R185" s="87"/>
      <c r="S185" s="88"/>
      <c r="T185" s="87"/>
      <c r="U185" s="90"/>
      <c r="V185" s="90"/>
      <c r="W185" s="91"/>
      <c r="X185" s="53" t="str">
        <f t="shared" si="69"/>
        <v/>
      </c>
      <c r="Y185" s="61"/>
      <c r="Z185" s="53" t="str">
        <f t="shared" ca="1" si="70"/>
        <v/>
      </c>
      <c r="AA185" s="53" t="str">
        <f t="shared" si="71"/>
        <v/>
      </c>
      <c r="AB185" s="53" t="str">
        <f t="shared" si="72"/>
        <v/>
      </c>
      <c r="AC185" s="53" t="str">
        <f t="shared" si="86"/>
        <v/>
      </c>
      <c r="AD185" s="53"/>
      <c r="AE185" s="52"/>
      <c r="AF185" s="52"/>
      <c r="AG185" s="2"/>
      <c r="AH185" s="2"/>
    </row>
    <row r="186" spans="1:34" ht="14.25" customHeight="1" x14ac:dyDescent="0.25">
      <c r="A186" s="84">
        <v>82</v>
      </c>
      <c r="B186" s="98"/>
      <c r="C186" s="99"/>
      <c r="D186" s="99"/>
      <c r="E186" s="100"/>
      <c r="F186" s="86"/>
      <c r="G186" s="86"/>
      <c r="H186" s="77" t="s">
        <v>53</v>
      </c>
      <c r="I186" s="86"/>
      <c r="J186" s="87"/>
      <c r="K186" s="87"/>
      <c r="L186" s="92"/>
      <c r="M186" s="93"/>
      <c r="N186" s="94"/>
      <c r="O186" s="86"/>
      <c r="P186" s="86"/>
      <c r="Q186" s="86"/>
      <c r="R186" s="86"/>
      <c r="S186" s="88" t="str">
        <f t="shared" ref="S186" ca="1" si="103">IF(ISERROR(Z186*1),"",Z186*1)</f>
        <v/>
      </c>
      <c r="T186" s="86"/>
      <c r="U186" s="89"/>
      <c r="V186" s="90"/>
      <c r="W186" s="91"/>
      <c r="X186" s="53" t="str">
        <f t="shared" si="69"/>
        <v/>
      </c>
      <c r="Y186" s="61">
        <f>IF(B186&lt;&gt;"",IF(入国状況=1,IF(COUNTA(F186,G186,H187,I186,O186,P186,Q186,T186)=8,0,1),IF(COUNTA(F186,G186,H187,I186,O186,L186,P186,Q186,T186)=9,0,1)),0)</f>
        <v>0</v>
      </c>
      <c r="Z186" s="53" t="str">
        <f t="shared" ca="1" si="70"/>
        <v/>
      </c>
      <c r="AA186" s="53" t="str">
        <f t="shared" si="71"/>
        <v/>
      </c>
      <c r="AB186" s="53" t="str">
        <f t="shared" si="72"/>
        <v/>
      </c>
      <c r="AC186" s="53" t="str">
        <f t="shared" si="86"/>
        <v/>
      </c>
      <c r="AD186" s="53"/>
      <c r="AE186" s="52"/>
      <c r="AF186" s="52"/>
      <c r="AG186" s="2"/>
      <c r="AH186" s="2"/>
    </row>
    <row r="187" spans="1:34" ht="27" customHeight="1" x14ac:dyDescent="0.25">
      <c r="A187" s="85"/>
      <c r="B187" s="101"/>
      <c r="C187" s="102"/>
      <c r="D187" s="102"/>
      <c r="E187" s="103"/>
      <c r="F187" s="87"/>
      <c r="G187" s="87"/>
      <c r="H187" s="50"/>
      <c r="I187" s="87"/>
      <c r="J187" s="87"/>
      <c r="K187" s="87"/>
      <c r="L187" s="95"/>
      <c r="M187" s="96"/>
      <c r="N187" s="97"/>
      <c r="O187" s="87"/>
      <c r="P187" s="87"/>
      <c r="Q187" s="87"/>
      <c r="R187" s="87"/>
      <c r="S187" s="88"/>
      <c r="T187" s="87"/>
      <c r="U187" s="90"/>
      <c r="V187" s="90"/>
      <c r="W187" s="91"/>
      <c r="X187" s="53" t="str">
        <f t="shared" si="69"/>
        <v/>
      </c>
      <c r="Y187" s="61"/>
      <c r="Z187" s="53" t="str">
        <f t="shared" ca="1" si="70"/>
        <v/>
      </c>
      <c r="AA187" s="53" t="str">
        <f t="shared" si="71"/>
        <v/>
      </c>
      <c r="AB187" s="53" t="str">
        <f t="shared" si="72"/>
        <v/>
      </c>
      <c r="AC187" s="53" t="str">
        <f t="shared" si="86"/>
        <v/>
      </c>
      <c r="AD187" s="53"/>
      <c r="AE187" s="52"/>
      <c r="AF187" s="52"/>
      <c r="AG187" s="2"/>
      <c r="AH187" s="2"/>
    </row>
    <row r="188" spans="1:34" ht="14.25" customHeight="1" x14ac:dyDescent="0.25">
      <c r="A188" s="84">
        <v>83</v>
      </c>
      <c r="B188" s="98"/>
      <c r="C188" s="99"/>
      <c r="D188" s="99"/>
      <c r="E188" s="100"/>
      <c r="F188" s="86"/>
      <c r="G188" s="86"/>
      <c r="H188" s="77" t="s">
        <v>53</v>
      </c>
      <c r="I188" s="86"/>
      <c r="J188" s="87"/>
      <c r="K188" s="87"/>
      <c r="L188" s="92"/>
      <c r="M188" s="93"/>
      <c r="N188" s="94"/>
      <c r="O188" s="86"/>
      <c r="P188" s="86"/>
      <c r="Q188" s="86"/>
      <c r="R188" s="86"/>
      <c r="S188" s="88" t="str">
        <f t="shared" ref="S188" ca="1" si="104">IF(ISERROR(Z188*1),"",Z188*1)</f>
        <v/>
      </c>
      <c r="T188" s="86"/>
      <c r="U188" s="89"/>
      <c r="V188" s="90"/>
      <c r="W188" s="91"/>
      <c r="X188" s="53" t="str">
        <f t="shared" si="69"/>
        <v/>
      </c>
      <c r="Y188" s="61">
        <f>IF(B188&lt;&gt;"",IF(入国状況=1,IF(COUNTA(F188,G188,H189,I188,O188,P188,Q188,T188)=8,0,1),IF(COUNTA(F188,G188,H189,I188,O188,L188,P188,Q188,T188)=9,0,1)),0)</f>
        <v>0</v>
      </c>
      <c r="Z188" s="53" t="str">
        <f t="shared" ca="1" si="70"/>
        <v/>
      </c>
      <c r="AA188" s="53" t="str">
        <f t="shared" si="71"/>
        <v/>
      </c>
      <c r="AB188" s="53" t="str">
        <f t="shared" si="72"/>
        <v/>
      </c>
      <c r="AC188" s="53" t="str">
        <f t="shared" si="86"/>
        <v/>
      </c>
      <c r="AD188" s="53"/>
      <c r="AE188" s="52"/>
      <c r="AF188" s="52"/>
      <c r="AG188" s="2"/>
      <c r="AH188" s="2"/>
    </row>
    <row r="189" spans="1:34" ht="27" customHeight="1" x14ac:dyDescent="0.25">
      <c r="A189" s="85"/>
      <c r="B189" s="101"/>
      <c r="C189" s="102"/>
      <c r="D189" s="102"/>
      <c r="E189" s="103"/>
      <c r="F189" s="87"/>
      <c r="G189" s="87"/>
      <c r="H189" s="50"/>
      <c r="I189" s="87"/>
      <c r="J189" s="87"/>
      <c r="K189" s="87"/>
      <c r="L189" s="95"/>
      <c r="M189" s="96"/>
      <c r="N189" s="97"/>
      <c r="O189" s="87"/>
      <c r="P189" s="87"/>
      <c r="Q189" s="87"/>
      <c r="R189" s="87"/>
      <c r="S189" s="88"/>
      <c r="T189" s="87"/>
      <c r="U189" s="90"/>
      <c r="V189" s="90"/>
      <c r="W189" s="91"/>
      <c r="X189" s="53" t="str">
        <f t="shared" si="69"/>
        <v/>
      </c>
      <c r="Y189" s="61"/>
      <c r="Z189" s="53" t="str">
        <f t="shared" ca="1" si="70"/>
        <v/>
      </c>
      <c r="AA189" s="53" t="str">
        <f t="shared" si="71"/>
        <v/>
      </c>
      <c r="AB189" s="53" t="str">
        <f t="shared" si="72"/>
        <v/>
      </c>
      <c r="AC189" s="53" t="str">
        <f t="shared" si="86"/>
        <v/>
      </c>
      <c r="AD189" s="53"/>
      <c r="AE189" s="52"/>
      <c r="AF189" s="52"/>
      <c r="AG189" s="2"/>
      <c r="AH189" s="2"/>
    </row>
    <row r="190" spans="1:34" ht="14.25" customHeight="1" x14ac:dyDescent="0.25">
      <c r="A190" s="84">
        <v>84</v>
      </c>
      <c r="B190" s="98"/>
      <c r="C190" s="99"/>
      <c r="D190" s="99"/>
      <c r="E190" s="100"/>
      <c r="F190" s="86"/>
      <c r="G190" s="86"/>
      <c r="H190" s="77" t="s">
        <v>53</v>
      </c>
      <c r="I190" s="86"/>
      <c r="J190" s="87"/>
      <c r="K190" s="87"/>
      <c r="L190" s="92"/>
      <c r="M190" s="93"/>
      <c r="N190" s="94"/>
      <c r="O190" s="86"/>
      <c r="P190" s="86"/>
      <c r="Q190" s="86"/>
      <c r="R190" s="86"/>
      <c r="S190" s="88" t="str">
        <f t="shared" ref="S190" ca="1" si="105">IF(ISERROR(Z190*1),"",Z190*1)</f>
        <v/>
      </c>
      <c r="T190" s="86"/>
      <c r="U190" s="89"/>
      <c r="V190" s="90"/>
      <c r="W190" s="91"/>
      <c r="X190" s="53" t="str">
        <f t="shared" ref="X190:X253" si="106">CONCATENATE(O190,P190)</f>
        <v/>
      </c>
      <c r="Y190" s="61">
        <f>IF(B190&lt;&gt;"",IF(入国状況=1,IF(COUNTA(F190,G190,H191,I190,O190,P190,Q190,T190)=8,0,1),IF(COUNTA(F190,G190,H191,I190,O190,L190,P190,Q190,T190)=9,0,1)),0)</f>
        <v>0</v>
      </c>
      <c r="Z190" s="53" t="str">
        <f t="shared" ref="Z190:Z253" ca="1" si="107">IFERROR(VLOOKUP(X190,INDIRECT(AC190),AA190,0)*AB190,"")</f>
        <v/>
      </c>
      <c r="AA190" s="53" t="str">
        <f t="shared" ref="AA190:AA253" si="108">IF(ISERROR(VLOOKUP(I190,$AB$1:$AC$13,2,0)),"",VLOOKUP(I190,$AB$1:$AC$13,2,0))</f>
        <v/>
      </c>
      <c r="AB190" s="53" t="str">
        <f t="shared" ref="AB190:AB253" si="109">IF(ISERROR(VLOOKUP(Q190,$AD$1:$AE$6,2,FALSE)),"",VLOOKUP(Q190,$AD$1:$AE$6,2,FALSE))</f>
        <v/>
      </c>
      <c r="AC190" s="53" t="str">
        <f t="shared" si="86"/>
        <v/>
      </c>
      <c r="AD190" s="53"/>
      <c r="AE190" s="52"/>
      <c r="AF190" s="52"/>
      <c r="AG190" s="2"/>
      <c r="AH190" s="2"/>
    </row>
    <row r="191" spans="1:34" ht="27" customHeight="1" x14ac:dyDescent="0.25">
      <c r="A191" s="85"/>
      <c r="B191" s="101"/>
      <c r="C191" s="102"/>
      <c r="D191" s="102"/>
      <c r="E191" s="103"/>
      <c r="F191" s="87"/>
      <c r="G191" s="87"/>
      <c r="H191" s="50"/>
      <c r="I191" s="87"/>
      <c r="J191" s="87"/>
      <c r="K191" s="87"/>
      <c r="L191" s="95"/>
      <c r="M191" s="96"/>
      <c r="N191" s="97"/>
      <c r="O191" s="87"/>
      <c r="P191" s="87"/>
      <c r="Q191" s="87"/>
      <c r="R191" s="87"/>
      <c r="S191" s="88"/>
      <c r="T191" s="87"/>
      <c r="U191" s="90"/>
      <c r="V191" s="90"/>
      <c r="W191" s="91"/>
      <c r="X191" s="53" t="str">
        <f t="shared" si="106"/>
        <v/>
      </c>
      <c r="Y191" s="61"/>
      <c r="Z191" s="53" t="str">
        <f t="shared" ca="1" si="107"/>
        <v/>
      </c>
      <c r="AA191" s="53" t="str">
        <f t="shared" si="108"/>
        <v/>
      </c>
      <c r="AB191" s="53" t="str">
        <f t="shared" si="109"/>
        <v/>
      </c>
      <c r="AC191" s="53" t="str">
        <f t="shared" si="86"/>
        <v/>
      </c>
      <c r="AD191" s="53"/>
      <c r="AF191" s="52"/>
      <c r="AG191" s="2"/>
      <c r="AH191" s="2"/>
    </row>
    <row r="192" spans="1:34" ht="14.25" customHeight="1" x14ac:dyDescent="0.25">
      <c r="A192" s="84">
        <v>85</v>
      </c>
      <c r="B192" s="98"/>
      <c r="C192" s="99"/>
      <c r="D192" s="99"/>
      <c r="E192" s="100"/>
      <c r="F192" s="86"/>
      <c r="G192" s="86"/>
      <c r="H192" s="77" t="s">
        <v>53</v>
      </c>
      <c r="I192" s="86"/>
      <c r="J192" s="87"/>
      <c r="K192" s="87"/>
      <c r="L192" s="92"/>
      <c r="M192" s="93"/>
      <c r="N192" s="94"/>
      <c r="O192" s="86"/>
      <c r="P192" s="86"/>
      <c r="Q192" s="86"/>
      <c r="R192" s="86"/>
      <c r="S192" s="88" t="str">
        <f t="shared" ref="S192" ca="1" si="110">IF(ISERROR(Z192*1),"",Z192*1)</f>
        <v/>
      </c>
      <c r="T192" s="86"/>
      <c r="U192" s="89"/>
      <c r="V192" s="90"/>
      <c r="W192" s="91"/>
      <c r="X192" s="53" t="str">
        <f t="shared" si="106"/>
        <v/>
      </c>
      <c r="Y192" s="61">
        <f>IF(B192&lt;&gt;"",IF(入国状況=1,IF(COUNTA(F192,G192,H193,I192,O192,P192,Q192,T192)=8,0,1),IF(COUNTA(F192,G192,H193,I192,O192,L192,P192,Q192,T192)=9,0,1)),0)</f>
        <v>0</v>
      </c>
      <c r="Z192" s="53" t="str">
        <f t="shared" ca="1" si="107"/>
        <v/>
      </c>
      <c r="AA192" s="53" t="str">
        <f t="shared" si="108"/>
        <v/>
      </c>
      <c r="AB192" s="53" t="str">
        <f t="shared" si="109"/>
        <v/>
      </c>
      <c r="AC192" s="53" t="str">
        <f t="shared" si="86"/>
        <v/>
      </c>
      <c r="AD192" s="53"/>
      <c r="AE192" s="52"/>
      <c r="AF192" s="52"/>
      <c r="AG192" s="2"/>
      <c r="AH192" s="2"/>
    </row>
    <row r="193" spans="1:34" ht="27" customHeight="1" x14ac:dyDescent="0.25">
      <c r="A193" s="85"/>
      <c r="B193" s="101"/>
      <c r="C193" s="102"/>
      <c r="D193" s="102"/>
      <c r="E193" s="103"/>
      <c r="F193" s="87"/>
      <c r="G193" s="87"/>
      <c r="H193" s="50"/>
      <c r="I193" s="87"/>
      <c r="J193" s="87"/>
      <c r="K193" s="87"/>
      <c r="L193" s="95"/>
      <c r="M193" s="96"/>
      <c r="N193" s="97"/>
      <c r="O193" s="87"/>
      <c r="P193" s="87"/>
      <c r="Q193" s="87"/>
      <c r="R193" s="87"/>
      <c r="S193" s="88"/>
      <c r="T193" s="87"/>
      <c r="U193" s="90"/>
      <c r="V193" s="90"/>
      <c r="W193" s="91"/>
      <c r="X193" s="53" t="str">
        <f t="shared" si="106"/>
        <v/>
      </c>
      <c r="Y193" s="61"/>
      <c r="Z193" s="53" t="str">
        <f t="shared" ca="1" si="107"/>
        <v/>
      </c>
      <c r="AA193" s="53" t="str">
        <f t="shared" si="108"/>
        <v/>
      </c>
      <c r="AB193" s="53" t="str">
        <f t="shared" si="109"/>
        <v/>
      </c>
      <c r="AC193" s="53" t="str">
        <f t="shared" si="86"/>
        <v/>
      </c>
      <c r="AD193" s="53"/>
      <c r="AE193" s="52"/>
      <c r="AF193" s="52"/>
      <c r="AG193" s="2"/>
      <c r="AH193" s="2"/>
    </row>
    <row r="194" spans="1:34" ht="14.25" customHeight="1" x14ac:dyDescent="0.25">
      <c r="A194" s="84">
        <v>86</v>
      </c>
      <c r="B194" s="98"/>
      <c r="C194" s="99"/>
      <c r="D194" s="99"/>
      <c r="E194" s="100"/>
      <c r="F194" s="86"/>
      <c r="G194" s="86"/>
      <c r="H194" s="77" t="s">
        <v>53</v>
      </c>
      <c r="I194" s="86"/>
      <c r="J194" s="87"/>
      <c r="K194" s="87"/>
      <c r="L194" s="92"/>
      <c r="M194" s="93"/>
      <c r="N194" s="94"/>
      <c r="O194" s="86"/>
      <c r="P194" s="86"/>
      <c r="Q194" s="86"/>
      <c r="R194" s="86"/>
      <c r="S194" s="88" t="str">
        <f t="shared" ref="S194" ca="1" si="111">IF(ISERROR(Z194*1),"",Z194*1)</f>
        <v/>
      </c>
      <c r="T194" s="86"/>
      <c r="U194" s="89"/>
      <c r="V194" s="90"/>
      <c r="W194" s="91"/>
      <c r="X194" s="53" t="str">
        <f t="shared" si="106"/>
        <v/>
      </c>
      <c r="Y194" s="61">
        <f>IF(B194&lt;&gt;"",IF(入国状況=1,IF(COUNTA(F194,G194,H195,I194,O194,P194,Q194,T194)=8,0,1),IF(COUNTA(F194,G194,H195,I194,O194,L194,P194,Q194,T194)=9,0,1)),0)</f>
        <v>0</v>
      </c>
      <c r="Z194" s="53" t="str">
        <f t="shared" ca="1" si="107"/>
        <v/>
      </c>
      <c r="AA194" s="53" t="str">
        <f t="shared" si="108"/>
        <v/>
      </c>
      <c r="AB194" s="53" t="str">
        <f t="shared" si="109"/>
        <v/>
      </c>
      <c r="AC194" s="53" t="str">
        <f t="shared" si="86"/>
        <v/>
      </c>
      <c r="AD194" s="53"/>
      <c r="AE194" s="52"/>
      <c r="AF194" s="52"/>
      <c r="AG194" s="2"/>
      <c r="AH194" s="2"/>
    </row>
    <row r="195" spans="1:34" ht="27" customHeight="1" x14ac:dyDescent="0.25">
      <c r="A195" s="85"/>
      <c r="B195" s="101"/>
      <c r="C195" s="102"/>
      <c r="D195" s="102"/>
      <c r="E195" s="103"/>
      <c r="F195" s="87"/>
      <c r="G195" s="87"/>
      <c r="H195" s="50"/>
      <c r="I195" s="87"/>
      <c r="J195" s="87"/>
      <c r="K195" s="87"/>
      <c r="L195" s="95"/>
      <c r="M195" s="96"/>
      <c r="N195" s="97"/>
      <c r="O195" s="87"/>
      <c r="P195" s="87"/>
      <c r="Q195" s="87"/>
      <c r="R195" s="87"/>
      <c r="S195" s="88"/>
      <c r="T195" s="87"/>
      <c r="U195" s="90"/>
      <c r="V195" s="90"/>
      <c r="W195" s="91"/>
      <c r="X195" s="53" t="str">
        <f t="shared" si="106"/>
        <v/>
      </c>
      <c r="Y195" s="61"/>
      <c r="Z195" s="53" t="str">
        <f t="shared" ca="1" si="107"/>
        <v/>
      </c>
      <c r="AA195" s="53" t="str">
        <f t="shared" si="108"/>
        <v/>
      </c>
      <c r="AB195" s="53" t="str">
        <f t="shared" si="109"/>
        <v/>
      </c>
      <c r="AC195" s="53" t="str">
        <f t="shared" si="86"/>
        <v/>
      </c>
      <c r="AD195" s="53"/>
      <c r="AF195" s="52"/>
      <c r="AG195" s="2"/>
      <c r="AH195" s="2"/>
    </row>
    <row r="196" spans="1:34" ht="14.25" customHeight="1" x14ac:dyDescent="0.25">
      <c r="A196" s="84">
        <v>87</v>
      </c>
      <c r="B196" s="98"/>
      <c r="C196" s="99"/>
      <c r="D196" s="99"/>
      <c r="E196" s="100"/>
      <c r="F196" s="86"/>
      <c r="G196" s="86"/>
      <c r="H196" s="77" t="s">
        <v>53</v>
      </c>
      <c r="I196" s="86"/>
      <c r="J196" s="87"/>
      <c r="K196" s="87"/>
      <c r="L196" s="92"/>
      <c r="M196" s="93"/>
      <c r="N196" s="94"/>
      <c r="O196" s="86"/>
      <c r="P196" s="86"/>
      <c r="Q196" s="86"/>
      <c r="R196" s="86"/>
      <c r="S196" s="88" t="str">
        <f t="shared" ref="S196" ca="1" si="112">IF(ISERROR(Z196*1),"",Z196*1)</f>
        <v/>
      </c>
      <c r="T196" s="86"/>
      <c r="U196" s="89"/>
      <c r="V196" s="90"/>
      <c r="W196" s="91"/>
      <c r="X196" s="53" t="str">
        <f t="shared" si="106"/>
        <v/>
      </c>
      <c r="Y196" s="61">
        <f>IF(B196&lt;&gt;"",IF(入国状況=1,IF(COUNTA(F196,G196,H197,I196,O196,P196,Q196,T196)=8,0,1),IF(COUNTA(F196,G196,H197,I196,O196,L196,P196,Q196,T196)=9,0,1)),0)</f>
        <v>0</v>
      </c>
      <c r="Z196" s="53" t="str">
        <f t="shared" ca="1" si="107"/>
        <v/>
      </c>
      <c r="AA196" s="53" t="str">
        <f t="shared" si="108"/>
        <v/>
      </c>
      <c r="AB196" s="53" t="str">
        <f t="shared" si="109"/>
        <v/>
      </c>
      <c r="AC196" s="53" t="str">
        <f t="shared" si="86"/>
        <v/>
      </c>
      <c r="AD196" s="53"/>
      <c r="AE196" s="52"/>
      <c r="AF196" s="52"/>
      <c r="AG196" s="2"/>
      <c r="AH196" s="2"/>
    </row>
    <row r="197" spans="1:34" ht="27" customHeight="1" x14ac:dyDescent="0.25">
      <c r="A197" s="85"/>
      <c r="B197" s="101"/>
      <c r="C197" s="102"/>
      <c r="D197" s="102"/>
      <c r="E197" s="103"/>
      <c r="F197" s="87"/>
      <c r="G197" s="87"/>
      <c r="H197" s="50"/>
      <c r="I197" s="87"/>
      <c r="J197" s="87"/>
      <c r="K197" s="87"/>
      <c r="L197" s="95"/>
      <c r="M197" s="96"/>
      <c r="N197" s="97"/>
      <c r="O197" s="87"/>
      <c r="P197" s="87"/>
      <c r="Q197" s="87"/>
      <c r="R197" s="87"/>
      <c r="S197" s="88"/>
      <c r="T197" s="87"/>
      <c r="U197" s="90"/>
      <c r="V197" s="90"/>
      <c r="W197" s="91"/>
      <c r="X197" s="53" t="str">
        <f t="shared" si="106"/>
        <v/>
      </c>
      <c r="Y197" s="61"/>
      <c r="Z197" s="53" t="str">
        <f t="shared" ca="1" si="107"/>
        <v/>
      </c>
      <c r="AA197" s="53" t="str">
        <f t="shared" si="108"/>
        <v/>
      </c>
      <c r="AB197" s="53" t="str">
        <f t="shared" si="109"/>
        <v/>
      </c>
      <c r="AC197" s="53" t="str">
        <f t="shared" si="86"/>
        <v/>
      </c>
      <c r="AD197" s="53"/>
      <c r="AF197" s="52"/>
      <c r="AG197" s="2"/>
      <c r="AH197" s="2"/>
    </row>
    <row r="198" spans="1:34" ht="14.25" customHeight="1" x14ac:dyDescent="0.25">
      <c r="A198" s="84">
        <v>88</v>
      </c>
      <c r="B198" s="98"/>
      <c r="C198" s="99"/>
      <c r="D198" s="99"/>
      <c r="E198" s="100"/>
      <c r="F198" s="86"/>
      <c r="G198" s="86"/>
      <c r="H198" s="77" t="s">
        <v>53</v>
      </c>
      <c r="I198" s="86"/>
      <c r="J198" s="87"/>
      <c r="K198" s="87"/>
      <c r="L198" s="92"/>
      <c r="M198" s="93"/>
      <c r="N198" s="94"/>
      <c r="O198" s="86"/>
      <c r="P198" s="86"/>
      <c r="Q198" s="86"/>
      <c r="R198" s="86"/>
      <c r="S198" s="88" t="str">
        <f t="shared" ref="S198" ca="1" si="113">IF(ISERROR(Z198*1),"",Z198*1)</f>
        <v/>
      </c>
      <c r="T198" s="86"/>
      <c r="U198" s="89"/>
      <c r="V198" s="90"/>
      <c r="W198" s="91"/>
      <c r="X198" s="53" t="str">
        <f t="shared" si="106"/>
        <v/>
      </c>
      <c r="Y198" s="61">
        <f>IF(B198&lt;&gt;"",IF(入国状況=1,IF(COUNTA(F198,G198,H199,I198,O198,P198,Q198,T198)=8,0,1),IF(COUNTA(F198,G198,H199,I198,O198,L198,P198,Q198,T198)=9,0,1)),0)</f>
        <v>0</v>
      </c>
      <c r="Z198" s="53" t="str">
        <f t="shared" ca="1" si="107"/>
        <v/>
      </c>
      <c r="AA198" s="53" t="str">
        <f t="shared" si="108"/>
        <v/>
      </c>
      <c r="AB198" s="53" t="str">
        <f t="shared" si="109"/>
        <v/>
      </c>
      <c r="AC198" s="53" t="str">
        <f t="shared" si="86"/>
        <v/>
      </c>
      <c r="AD198" s="53"/>
      <c r="AE198" s="52"/>
      <c r="AF198" s="52"/>
      <c r="AG198" s="2"/>
      <c r="AH198" s="2"/>
    </row>
    <row r="199" spans="1:34" ht="27" customHeight="1" x14ac:dyDescent="0.25">
      <c r="A199" s="85"/>
      <c r="B199" s="101"/>
      <c r="C199" s="102"/>
      <c r="D199" s="102"/>
      <c r="E199" s="103"/>
      <c r="F199" s="87"/>
      <c r="G199" s="87"/>
      <c r="H199" s="50"/>
      <c r="I199" s="87"/>
      <c r="J199" s="87"/>
      <c r="K199" s="87"/>
      <c r="L199" s="95"/>
      <c r="M199" s="96"/>
      <c r="N199" s="97"/>
      <c r="O199" s="87"/>
      <c r="P199" s="87"/>
      <c r="Q199" s="87"/>
      <c r="R199" s="87"/>
      <c r="S199" s="88"/>
      <c r="T199" s="87"/>
      <c r="U199" s="90"/>
      <c r="V199" s="90"/>
      <c r="W199" s="91"/>
      <c r="X199" s="53" t="str">
        <f t="shared" si="106"/>
        <v/>
      </c>
      <c r="Y199" s="61"/>
      <c r="Z199" s="53" t="str">
        <f t="shared" ca="1" si="107"/>
        <v/>
      </c>
      <c r="AA199" s="53" t="str">
        <f t="shared" si="108"/>
        <v/>
      </c>
      <c r="AB199" s="53" t="str">
        <f t="shared" si="109"/>
        <v/>
      </c>
      <c r="AC199" s="53" t="str">
        <f t="shared" si="86"/>
        <v/>
      </c>
      <c r="AD199" s="53"/>
      <c r="AE199" s="52"/>
      <c r="AF199" s="52"/>
      <c r="AG199" s="2"/>
      <c r="AH199" s="2"/>
    </row>
    <row r="200" spans="1:34" ht="14.25" customHeight="1" x14ac:dyDescent="0.25">
      <c r="A200" s="84">
        <v>89</v>
      </c>
      <c r="B200" s="98"/>
      <c r="C200" s="99"/>
      <c r="D200" s="99"/>
      <c r="E200" s="100"/>
      <c r="F200" s="86"/>
      <c r="G200" s="86"/>
      <c r="H200" s="77" t="s">
        <v>53</v>
      </c>
      <c r="I200" s="86"/>
      <c r="J200" s="87"/>
      <c r="K200" s="87"/>
      <c r="L200" s="92"/>
      <c r="M200" s="93"/>
      <c r="N200" s="94"/>
      <c r="O200" s="86"/>
      <c r="P200" s="86"/>
      <c r="Q200" s="86"/>
      <c r="R200" s="86"/>
      <c r="S200" s="88" t="str">
        <f t="shared" ref="S200" ca="1" si="114">IF(ISERROR(Z200*1),"",Z200*1)</f>
        <v/>
      </c>
      <c r="T200" s="86"/>
      <c r="U200" s="89"/>
      <c r="V200" s="90"/>
      <c r="W200" s="91"/>
      <c r="X200" s="53" t="str">
        <f t="shared" si="106"/>
        <v/>
      </c>
      <c r="Y200" s="61">
        <f>IF(B200&lt;&gt;"",IF(入国状況=1,IF(COUNTA(F200,G200,H201,I200,O200,P200,Q200,T200)=8,0,1),IF(COUNTA(F200,G200,H201,I200,O200,L200,P200,Q200,T200)=9,0,1)),0)</f>
        <v>0</v>
      </c>
      <c r="Z200" s="53" t="str">
        <f t="shared" ca="1" si="107"/>
        <v/>
      </c>
      <c r="AA200" s="53" t="str">
        <f t="shared" si="108"/>
        <v/>
      </c>
      <c r="AB200" s="53" t="str">
        <f t="shared" si="109"/>
        <v/>
      </c>
      <c r="AC200" s="53" t="str">
        <f t="shared" si="86"/>
        <v/>
      </c>
      <c r="AD200" s="53"/>
      <c r="AE200" s="52"/>
      <c r="AF200" s="52"/>
      <c r="AG200" s="2"/>
      <c r="AH200" s="2"/>
    </row>
    <row r="201" spans="1:34" ht="27" customHeight="1" x14ac:dyDescent="0.25">
      <c r="A201" s="85"/>
      <c r="B201" s="101"/>
      <c r="C201" s="102"/>
      <c r="D201" s="102"/>
      <c r="E201" s="103"/>
      <c r="F201" s="87"/>
      <c r="G201" s="87"/>
      <c r="H201" s="50"/>
      <c r="I201" s="87"/>
      <c r="J201" s="87"/>
      <c r="K201" s="87"/>
      <c r="L201" s="95"/>
      <c r="M201" s="96"/>
      <c r="N201" s="97"/>
      <c r="O201" s="87"/>
      <c r="P201" s="87"/>
      <c r="Q201" s="87"/>
      <c r="R201" s="87"/>
      <c r="S201" s="88"/>
      <c r="T201" s="87"/>
      <c r="U201" s="90"/>
      <c r="V201" s="90"/>
      <c r="W201" s="91"/>
      <c r="X201" s="53" t="str">
        <f t="shared" si="106"/>
        <v/>
      </c>
      <c r="Y201" s="61"/>
      <c r="Z201" s="53" t="str">
        <f t="shared" ca="1" si="107"/>
        <v/>
      </c>
      <c r="AA201" s="53" t="str">
        <f t="shared" si="108"/>
        <v/>
      </c>
      <c r="AB201" s="53" t="str">
        <f t="shared" si="109"/>
        <v/>
      </c>
      <c r="AC201" s="53" t="str">
        <f t="shared" si="86"/>
        <v/>
      </c>
      <c r="AD201" s="53"/>
      <c r="AE201" s="52"/>
      <c r="AF201" s="52"/>
      <c r="AG201" s="2"/>
      <c r="AH201" s="2"/>
    </row>
    <row r="202" spans="1:34" ht="14.25" customHeight="1" x14ac:dyDescent="0.25">
      <c r="A202" s="84">
        <v>90</v>
      </c>
      <c r="B202" s="98"/>
      <c r="C202" s="99"/>
      <c r="D202" s="99"/>
      <c r="E202" s="100"/>
      <c r="F202" s="86"/>
      <c r="G202" s="86"/>
      <c r="H202" s="77" t="s">
        <v>53</v>
      </c>
      <c r="I202" s="86"/>
      <c r="J202" s="87"/>
      <c r="K202" s="87"/>
      <c r="L202" s="92"/>
      <c r="M202" s="93"/>
      <c r="N202" s="94"/>
      <c r="O202" s="86"/>
      <c r="P202" s="86"/>
      <c r="Q202" s="86"/>
      <c r="R202" s="86"/>
      <c r="S202" s="88" t="str">
        <f t="shared" ref="S202" ca="1" si="115">IF(ISERROR(Z202*1),"",Z202*1)</f>
        <v/>
      </c>
      <c r="T202" s="86"/>
      <c r="U202" s="89"/>
      <c r="V202" s="90"/>
      <c r="W202" s="91"/>
      <c r="X202" s="53" t="str">
        <f t="shared" si="106"/>
        <v/>
      </c>
      <c r="Y202" s="61">
        <f>IF(B202&lt;&gt;"",IF(入国状況=1,IF(COUNTA(F202,G202,H203,I202,O202,P202,Q202,T202)=8,0,1),IF(COUNTA(F202,G202,H203,I202,O202,L202,P202,Q202,T202)=9,0,1)),0)</f>
        <v>0</v>
      </c>
      <c r="Z202" s="53" t="str">
        <f t="shared" ca="1" si="107"/>
        <v/>
      </c>
      <c r="AA202" s="53" t="str">
        <f t="shared" si="108"/>
        <v/>
      </c>
      <c r="AB202" s="53" t="str">
        <f t="shared" si="109"/>
        <v/>
      </c>
      <c r="AC202" s="53" t="str">
        <f t="shared" si="86"/>
        <v/>
      </c>
      <c r="AD202" s="53"/>
      <c r="AE202" s="52"/>
      <c r="AF202" s="52"/>
      <c r="AG202" s="2"/>
      <c r="AH202" s="2"/>
    </row>
    <row r="203" spans="1:34" ht="27" customHeight="1" x14ac:dyDescent="0.25">
      <c r="A203" s="85"/>
      <c r="B203" s="101"/>
      <c r="C203" s="102"/>
      <c r="D203" s="102"/>
      <c r="E203" s="103"/>
      <c r="F203" s="87"/>
      <c r="G203" s="87"/>
      <c r="H203" s="50"/>
      <c r="I203" s="87"/>
      <c r="J203" s="87"/>
      <c r="K203" s="87"/>
      <c r="L203" s="95"/>
      <c r="M203" s="96"/>
      <c r="N203" s="97"/>
      <c r="O203" s="87"/>
      <c r="P203" s="87"/>
      <c r="Q203" s="87"/>
      <c r="R203" s="87"/>
      <c r="S203" s="88"/>
      <c r="T203" s="87"/>
      <c r="U203" s="90"/>
      <c r="V203" s="90"/>
      <c r="W203" s="91"/>
      <c r="X203" s="53" t="str">
        <f t="shared" si="106"/>
        <v/>
      </c>
      <c r="Y203" s="61"/>
      <c r="Z203" s="53" t="str">
        <f t="shared" ca="1" si="107"/>
        <v/>
      </c>
      <c r="AA203" s="53" t="str">
        <f t="shared" si="108"/>
        <v/>
      </c>
      <c r="AB203" s="53" t="str">
        <f t="shared" si="109"/>
        <v/>
      </c>
      <c r="AC203" s="53" t="str">
        <f t="shared" si="86"/>
        <v/>
      </c>
      <c r="AD203" s="53"/>
      <c r="AE203" s="52"/>
      <c r="AF203" s="52"/>
      <c r="AG203" s="2"/>
      <c r="AH203" s="2"/>
    </row>
    <row r="204" spans="1:34" ht="14.25" customHeight="1" x14ac:dyDescent="0.25">
      <c r="A204" s="84">
        <v>91</v>
      </c>
      <c r="B204" s="98"/>
      <c r="C204" s="99"/>
      <c r="D204" s="99"/>
      <c r="E204" s="100"/>
      <c r="F204" s="86"/>
      <c r="G204" s="86"/>
      <c r="H204" s="77" t="s">
        <v>53</v>
      </c>
      <c r="I204" s="86"/>
      <c r="J204" s="87"/>
      <c r="K204" s="87"/>
      <c r="L204" s="92"/>
      <c r="M204" s="93"/>
      <c r="N204" s="94"/>
      <c r="O204" s="86"/>
      <c r="P204" s="86"/>
      <c r="Q204" s="86"/>
      <c r="R204" s="86"/>
      <c r="S204" s="88" t="str">
        <f t="shared" ref="S204" ca="1" si="116">IF(ISERROR(Z204*1),"",Z204*1)</f>
        <v/>
      </c>
      <c r="T204" s="86"/>
      <c r="U204" s="89"/>
      <c r="V204" s="90"/>
      <c r="W204" s="91"/>
      <c r="X204" s="53" t="str">
        <f t="shared" si="106"/>
        <v/>
      </c>
      <c r="Y204" s="61">
        <f>IF(B204&lt;&gt;"",IF(入国状況=1,IF(COUNTA(F204,G204,H205,I204,O204,P204,Q204,T204)=8,0,1),IF(COUNTA(F204,G204,H205,I204,O204,L204,P204,Q204,T204)=9,0,1)),0)</f>
        <v>0</v>
      </c>
      <c r="Z204" s="53" t="str">
        <f t="shared" ca="1" si="107"/>
        <v/>
      </c>
      <c r="AA204" s="53" t="str">
        <f t="shared" si="108"/>
        <v/>
      </c>
      <c r="AB204" s="53" t="str">
        <f t="shared" si="109"/>
        <v/>
      </c>
      <c r="AC204" s="53" t="str">
        <f t="shared" si="86"/>
        <v/>
      </c>
      <c r="AD204" s="53"/>
      <c r="AE204" s="52"/>
      <c r="AF204" s="52"/>
      <c r="AG204" s="2"/>
      <c r="AH204" s="2"/>
    </row>
    <row r="205" spans="1:34" ht="27" customHeight="1" x14ac:dyDescent="0.25">
      <c r="A205" s="85"/>
      <c r="B205" s="101"/>
      <c r="C205" s="102"/>
      <c r="D205" s="102"/>
      <c r="E205" s="103"/>
      <c r="F205" s="87"/>
      <c r="G205" s="87"/>
      <c r="H205" s="50"/>
      <c r="I205" s="87"/>
      <c r="J205" s="87"/>
      <c r="K205" s="87"/>
      <c r="L205" s="95"/>
      <c r="M205" s="96"/>
      <c r="N205" s="97"/>
      <c r="O205" s="87"/>
      <c r="P205" s="87"/>
      <c r="Q205" s="87"/>
      <c r="R205" s="87"/>
      <c r="S205" s="88"/>
      <c r="T205" s="87"/>
      <c r="U205" s="90"/>
      <c r="V205" s="90"/>
      <c r="W205" s="91"/>
      <c r="X205" s="53" t="str">
        <f t="shared" si="106"/>
        <v/>
      </c>
      <c r="Y205" s="61"/>
      <c r="Z205" s="53" t="str">
        <f t="shared" ca="1" si="107"/>
        <v/>
      </c>
      <c r="AA205" s="53" t="str">
        <f t="shared" si="108"/>
        <v/>
      </c>
      <c r="AB205" s="53" t="str">
        <f t="shared" si="109"/>
        <v/>
      </c>
      <c r="AC205" s="53" t="str">
        <f t="shared" si="86"/>
        <v/>
      </c>
      <c r="AD205" s="53"/>
      <c r="AE205" s="52"/>
      <c r="AF205" s="52"/>
      <c r="AG205" s="2"/>
      <c r="AH205" s="2"/>
    </row>
    <row r="206" spans="1:34" ht="14.25" customHeight="1" x14ac:dyDescent="0.25">
      <c r="A206" s="84">
        <v>92</v>
      </c>
      <c r="B206" s="98"/>
      <c r="C206" s="99"/>
      <c r="D206" s="99"/>
      <c r="E206" s="100"/>
      <c r="F206" s="86"/>
      <c r="G206" s="86"/>
      <c r="H206" s="77" t="s">
        <v>53</v>
      </c>
      <c r="I206" s="86"/>
      <c r="J206" s="87"/>
      <c r="K206" s="87"/>
      <c r="L206" s="92"/>
      <c r="M206" s="93"/>
      <c r="N206" s="94"/>
      <c r="O206" s="86"/>
      <c r="P206" s="86"/>
      <c r="Q206" s="86"/>
      <c r="R206" s="86"/>
      <c r="S206" s="88" t="str">
        <f t="shared" ref="S206" ca="1" si="117">IF(ISERROR(Z206*1),"",Z206*1)</f>
        <v/>
      </c>
      <c r="T206" s="86"/>
      <c r="U206" s="89"/>
      <c r="V206" s="90"/>
      <c r="W206" s="91"/>
      <c r="X206" s="53" t="str">
        <f t="shared" si="106"/>
        <v/>
      </c>
      <c r="Y206" s="61">
        <f>IF(B206&lt;&gt;"",IF(入国状況=1,IF(COUNTA(F206,G206,H207,I206,O206,P206,Q206,T206)=8,0,1),IF(COUNTA(F206,G206,H207,I206,O206,L206,P206,Q206,T206)=9,0,1)),0)</f>
        <v>0</v>
      </c>
      <c r="Z206" s="53" t="str">
        <f t="shared" ca="1" si="107"/>
        <v/>
      </c>
      <c r="AA206" s="53" t="str">
        <f t="shared" si="108"/>
        <v/>
      </c>
      <c r="AB206" s="53" t="str">
        <f t="shared" si="109"/>
        <v/>
      </c>
      <c r="AC206" s="53" t="str">
        <f t="shared" si="86"/>
        <v/>
      </c>
      <c r="AD206" s="53"/>
      <c r="AE206" s="52"/>
      <c r="AF206" s="52"/>
      <c r="AG206" s="2"/>
      <c r="AH206" s="2"/>
    </row>
    <row r="207" spans="1:34" ht="27" customHeight="1" x14ac:dyDescent="0.25">
      <c r="A207" s="85"/>
      <c r="B207" s="101"/>
      <c r="C207" s="102"/>
      <c r="D207" s="102"/>
      <c r="E207" s="103"/>
      <c r="F207" s="87"/>
      <c r="G207" s="87"/>
      <c r="H207" s="50"/>
      <c r="I207" s="87"/>
      <c r="J207" s="87"/>
      <c r="K207" s="87"/>
      <c r="L207" s="95"/>
      <c r="M207" s="96"/>
      <c r="N207" s="97"/>
      <c r="O207" s="87"/>
      <c r="P207" s="87"/>
      <c r="Q207" s="87"/>
      <c r="R207" s="87"/>
      <c r="S207" s="88"/>
      <c r="T207" s="87"/>
      <c r="U207" s="90"/>
      <c r="V207" s="90"/>
      <c r="W207" s="91"/>
      <c r="X207" s="53" t="str">
        <f t="shared" si="106"/>
        <v/>
      </c>
      <c r="Y207" s="61"/>
      <c r="Z207" s="53" t="str">
        <f t="shared" ca="1" si="107"/>
        <v/>
      </c>
      <c r="AA207" s="53" t="str">
        <f t="shared" si="108"/>
        <v/>
      </c>
      <c r="AB207" s="53" t="str">
        <f t="shared" si="109"/>
        <v/>
      </c>
      <c r="AC207" s="53" t="str">
        <f t="shared" si="86"/>
        <v/>
      </c>
      <c r="AD207" s="53"/>
      <c r="AE207" s="52"/>
      <c r="AF207" s="52"/>
      <c r="AG207" s="2"/>
      <c r="AH207" s="2"/>
    </row>
    <row r="208" spans="1:34" ht="14.25" customHeight="1" x14ac:dyDescent="0.25">
      <c r="A208" s="84">
        <v>93</v>
      </c>
      <c r="B208" s="98"/>
      <c r="C208" s="99"/>
      <c r="D208" s="99"/>
      <c r="E208" s="100"/>
      <c r="F208" s="86"/>
      <c r="G208" s="86"/>
      <c r="H208" s="77" t="s">
        <v>53</v>
      </c>
      <c r="I208" s="86"/>
      <c r="J208" s="87"/>
      <c r="K208" s="87"/>
      <c r="L208" s="92"/>
      <c r="M208" s="93"/>
      <c r="N208" s="94"/>
      <c r="O208" s="86"/>
      <c r="P208" s="86"/>
      <c r="Q208" s="86"/>
      <c r="R208" s="86"/>
      <c r="S208" s="88" t="str">
        <f t="shared" ref="S208" ca="1" si="118">IF(ISERROR(Z208*1),"",Z208*1)</f>
        <v/>
      </c>
      <c r="T208" s="86"/>
      <c r="U208" s="89"/>
      <c r="V208" s="90"/>
      <c r="W208" s="91"/>
      <c r="X208" s="53" t="str">
        <f t="shared" si="106"/>
        <v/>
      </c>
      <c r="Y208" s="61">
        <f>IF(B208&lt;&gt;"",IF(入国状況=1,IF(COUNTA(F208,G208,H209,I208,O208,P208,Q208,T208)=8,0,1),IF(COUNTA(F208,G208,H209,I208,O208,L208,P208,Q208,T208)=9,0,1)),0)</f>
        <v>0</v>
      </c>
      <c r="Z208" s="53" t="str">
        <f t="shared" ca="1" si="107"/>
        <v/>
      </c>
      <c r="AA208" s="53" t="str">
        <f t="shared" si="108"/>
        <v/>
      </c>
      <c r="AB208" s="53" t="str">
        <f t="shared" si="109"/>
        <v/>
      </c>
      <c r="AC208" s="53" t="str">
        <f t="shared" si="86"/>
        <v/>
      </c>
      <c r="AD208" s="53"/>
      <c r="AE208" s="52"/>
      <c r="AF208" s="52"/>
      <c r="AG208" s="2"/>
      <c r="AH208" s="2"/>
    </row>
    <row r="209" spans="1:34" ht="27" customHeight="1" x14ac:dyDescent="0.25">
      <c r="A209" s="85"/>
      <c r="B209" s="101"/>
      <c r="C209" s="102"/>
      <c r="D209" s="102"/>
      <c r="E209" s="103"/>
      <c r="F209" s="87"/>
      <c r="G209" s="87"/>
      <c r="H209" s="50"/>
      <c r="I209" s="87"/>
      <c r="J209" s="87"/>
      <c r="K209" s="87"/>
      <c r="L209" s="95"/>
      <c r="M209" s="96"/>
      <c r="N209" s="97"/>
      <c r="O209" s="87"/>
      <c r="P209" s="87"/>
      <c r="Q209" s="87"/>
      <c r="R209" s="87"/>
      <c r="S209" s="88"/>
      <c r="T209" s="87"/>
      <c r="U209" s="90"/>
      <c r="V209" s="90"/>
      <c r="W209" s="91"/>
      <c r="X209" s="53" t="str">
        <f t="shared" si="106"/>
        <v/>
      </c>
      <c r="Y209" s="61"/>
      <c r="Z209" s="53" t="str">
        <f t="shared" ca="1" si="107"/>
        <v/>
      </c>
      <c r="AA209" s="53" t="str">
        <f t="shared" si="108"/>
        <v/>
      </c>
      <c r="AB209" s="53" t="str">
        <f t="shared" si="109"/>
        <v/>
      </c>
      <c r="AC209" s="53" t="str">
        <f t="shared" si="86"/>
        <v/>
      </c>
      <c r="AD209" s="53"/>
      <c r="AE209" s="52"/>
      <c r="AF209" s="52"/>
      <c r="AG209" s="2"/>
      <c r="AH209" s="2"/>
    </row>
    <row r="210" spans="1:34" ht="14.25" customHeight="1" x14ac:dyDescent="0.25">
      <c r="A210" s="84">
        <v>94</v>
      </c>
      <c r="B210" s="98"/>
      <c r="C210" s="99"/>
      <c r="D210" s="99"/>
      <c r="E210" s="100"/>
      <c r="F210" s="86"/>
      <c r="G210" s="86"/>
      <c r="H210" s="77" t="s">
        <v>53</v>
      </c>
      <c r="I210" s="86"/>
      <c r="J210" s="87"/>
      <c r="K210" s="87"/>
      <c r="L210" s="92"/>
      <c r="M210" s="93"/>
      <c r="N210" s="94"/>
      <c r="O210" s="86"/>
      <c r="P210" s="86"/>
      <c r="Q210" s="86"/>
      <c r="R210" s="86"/>
      <c r="S210" s="88" t="str">
        <f t="shared" ref="S210" ca="1" si="119">IF(ISERROR(Z210*1),"",Z210*1)</f>
        <v/>
      </c>
      <c r="T210" s="86"/>
      <c r="U210" s="89"/>
      <c r="V210" s="90"/>
      <c r="W210" s="91"/>
      <c r="X210" s="53" t="str">
        <f t="shared" si="106"/>
        <v/>
      </c>
      <c r="Y210" s="61">
        <f>IF(B210&lt;&gt;"",IF(入国状況=1,IF(COUNTA(F210,G210,H211,I210,O210,P210,Q210,T210)=8,0,1),IF(COUNTA(F210,G210,H211,I210,O210,L210,P210,Q210,T210)=9,0,1)),0)</f>
        <v>0</v>
      </c>
      <c r="Z210" s="53" t="str">
        <f t="shared" ca="1" si="107"/>
        <v/>
      </c>
      <c r="AA210" s="53" t="str">
        <f t="shared" si="108"/>
        <v/>
      </c>
      <c r="AB210" s="53" t="str">
        <f t="shared" si="109"/>
        <v/>
      </c>
      <c r="AC210" s="53" t="str">
        <f t="shared" si="86"/>
        <v/>
      </c>
      <c r="AD210" s="53"/>
      <c r="AE210" s="52"/>
      <c r="AF210" s="52"/>
      <c r="AG210" s="2"/>
      <c r="AH210" s="2"/>
    </row>
    <row r="211" spans="1:34" ht="27" customHeight="1" x14ac:dyDescent="0.25">
      <c r="A211" s="85"/>
      <c r="B211" s="101"/>
      <c r="C211" s="102"/>
      <c r="D211" s="102"/>
      <c r="E211" s="103"/>
      <c r="F211" s="87"/>
      <c r="G211" s="87"/>
      <c r="H211" s="50"/>
      <c r="I211" s="87"/>
      <c r="J211" s="87"/>
      <c r="K211" s="87"/>
      <c r="L211" s="95"/>
      <c r="M211" s="96"/>
      <c r="N211" s="97"/>
      <c r="O211" s="87"/>
      <c r="P211" s="87"/>
      <c r="Q211" s="87"/>
      <c r="R211" s="87"/>
      <c r="S211" s="88"/>
      <c r="T211" s="87"/>
      <c r="U211" s="90"/>
      <c r="V211" s="90"/>
      <c r="W211" s="91"/>
      <c r="X211" s="53" t="str">
        <f t="shared" si="106"/>
        <v/>
      </c>
      <c r="Y211" s="61"/>
      <c r="Z211" s="53" t="str">
        <f t="shared" ca="1" si="107"/>
        <v/>
      </c>
      <c r="AA211" s="53" t="str">
        <f t="shared" si="108"/>
        <v/>
      </c>
      <c r="AB211" s="53" t="str">
        <f t="shared" si="109"/>
        <v/>
      </c>
      <c r="AC211" s="53" t="str">
        <f t="shared" si="86"/>
        <v/>
      </c>
      <c r="AD211" s="53"/>
      <c r="AE211" s="52"/>
      <c r="AF211" s="52"/>
      <c r="AG211" s="2"/>
      <c r="AH211" s="2"/>
    </row>
    <row r="212" spans="1:34" ht="14.25" customHeight="1" x14ac:dyDescent="0.25">
      <c r="A212" s="84">
        <v>95</v>
      </c>
      <c r="B212" s="98"/>
      <c r="C212" s="99"/>
      <c r="D212" s="99"/>
      <c r="E212" s="100"/>
      <c r="F212" s="86"/>
      <c r="G212" s="86"/>
      <c r="H212" s="77" t="s">
        <v>53</v>
      </c>
      <c r="I212" s="86"/>
      <c r="J212" s="87"/>
      <c r="K212" s="87"/>
      <c r="L212" s="92"/>
      <c r="M212" s="93"/>
      <c r="N212" s="94"/>
      <c r="O212" s="86"/>
      <c r="P212" s="86"/>
      <c r="Q212" s="86"/>
      <c r="R212" s="86"/>
      <c r="S212" s="88" t="str">
        <f t="shared" ref="S212" ca="1" si="120">IF(ISERROR(Z212*1),"",Z212*1)</f>
        <v/>
      </c>
      <c r="T212" s="86"/>
      <c r="U212" s="89"/>
      <c r="V212" s="90"/>
      <c r="W212" s="91"/>
      <c r="X212" s="53" t="str">
        <f t="shared" si="106"/>
        <v/>
      </c>
      <c r="Y212" s="61">
        <f>IF(B212&lt;&gt;"",IF(入国状況=1,IF(COUNTA(F212,G212,H213,I212,O212,P212,Q212,T212)=8,0,1),IF(COUNTA(F212,G212,H213,I212,O212,L212,P212,Q212,T212)=9,0,1)),0)</f>
        <v>0</v>
      </c>
      <c r="Z212" s="53" t="str">
        <f t="shared" ca="1" si="107"/>
        <v/>
      </c>
      <c r="AA212" s="53" t="str">
        <f t="shared" si="108"/>
        <v/>
      </c>
      <c r="AB212" s="53" t="str">
        <f t="shared" si="109"/>
        <v/>
      </c>
      <c r="AC212" s="53" t="str">
        <f t="shared" si="86"/>
        <v/>
      </c>
      <c r="AD212" s="53"/>
      <c r="AE212" s="52"/>
      <c r="AF212" s="52"/>
      <c r="AG212" s="2"/>
      <c r="AH212" s="2"/>
    </row>
    <row r="213" spans="1:34" ht="27" customHeight="1" x14ac:dyDescent="0.25">
      <c r="A213" s="85"/>
      <c r="B213" s="101"/>
      <c r="C213" s="102"/>
      <c r="D213" s="102"/>
      <c r="E213" s="103"/>
      <c r="F213" s="87"/>
      <c r="G213" s="87"/>
      <c r="H213" s="50"/>
      <c r="I213" s="87"/>
      <c r="J213" s="87"/>
      <c r="K213" s="87"/>
      <c r="L213" s="95"/>
      <c r="M213" s="96"/>
      <c r="N213" s="97"/>
      <c r="O213" s="87"/>
      <c r="P213" s="87"/>
      <c r="Q213" s="87"/>
      <c r="R213" s="87"/>
      <c r="S213" s="88"/>
      <c r="T213" s="87"/>
      <c r="U213" s="90"/>
      <c r="V213" s="90"/>
      <c r="W213" s="91"/>
      <c r="X213" s="53" t="str">
        <f t="shared" si="106"/>
        <v/>
      </c>
      <c r="Y213" s="61"/>
      <c r="Z213" s="53" t="str">
        <f t="shared" ca="1" si="107"/>
        <v/>
      </c>
      <c r="AA213" s="53" t="str">
        <f t="shared" si="108"/>
        <v/>
      </c>
      <c r="AB213" s="53" t="str">
        <f t="shared" si="109"/>
        <v/>
      </c>
      <c r="AC213" s="53" t="str">
        <f t="shared" si="86"/>
        <v/>
      </c>
      <c r="AD213" s="53"/>
      <c r="AF213" s="52"/>
      <c r="AG213" s="2"/>
      <c r="AH213" s="2"/>
    </row>
    <row r="214" spans="1:34" ht="14.25" customHeight="1" x14ac:dyDescent="0.25">
      <c r="A214" s="84">
        <v>96</v>
      </c>
      <c r="B214" s="98"/>
      <c r="C214" s="99"/>
      <c r="D214" s="99"/>
      <c r="E214" s="100"/>
      <c r="F214" s="86"/>
      <c r="G214" s="86"/>
      <c r="H214" s="77" t="s">
        <v>53</v>
      </c>
      <c r="I214" s="86"/>
      <c r="J214" s="87"/>
      <c r="K214" s="87"/>
      <c r="L214" s="92"/>
      <c r="M214" s="93"/>
      <c r="N214" s="94"/>
      <c r="O214" s="86"/>
      <c r="P214" s="86"/>
      <c r="Q214" s="86"/>
      <c r="R214" s="86"/>
      <c r="S214" s="88" t="str">
        <f t="shared" ref="S214" ca="1" si="121">IF(ISERROR(Z214*1),"",Z214*1)</f>
        <v/>
      </c>
      <c r="T214" s="86"/>
      <c r="U214" s="89"/>
      <c r="V214" s="90"/>
      <c r="W214" s="91"/>
      <c r="X214" s="53" t="str">
        <f t="shared" si="106"/>
        <v/>
      </c>
      <c r="Y214" s="61">
        <f>IF(B214&lt;&gt;"",IF(入国状況=1,IF(COUNTA(F214,G214,H215,I214,O214,P214,Q214,T214)=8,0,1),IF(COUNTA(F214,G214,H215,I214,O214,L214,P214,Q214,T214)=9,0,1)),0)</f>
        <v>0</v>
      </c>
      <c r="Z214" s="53" t="str">
        <f t="shared" ca="1" si="107"/>
        <v/>
      </c>
      <c r="AA214" s="53" t="str">
        <f t="shared" si="108"/>
        <v/>
      </c>
      <c r="AB214" s="53" t="str">
        <f t="shared" si="109"/>
        <v/>
      </c>
      <c r="AC214" s="53" t="str">
        <f t="shared" si="86"/>
        <v/>
      </c>
      <c r="AD214" s="53"/>
      <c r="AE214" s="52"/>
      <c r="AF214" s="52"/>
      <c r="AG214" s="2"/>
      <c r="AH214" s="2"/>
    </row>
    <row r="215" spans="1:34" ht="27" customHeight="1" x14ac:dyDescent="0.25">
      <c r="A215" s="85"/>
      <c r="B215" s="101"/>
      <c r="C215" s="102"/>
      <c r="D215" s="102"/>
      <c r="E215" s="103"/>
      <c r="F215" s="87"/>
      <c r="G215" s="87"/>
      <c r="H215" s="50"/>
      <c r="I215" s="87"/>
      <c r="J215" s="87"/>
      <c r="K215" s="87"/>
      <c r="L215" s="95"/>
      <c r="M215" s="96"/>
      <c r="N215" s="97"/>
      <c r="O215" s="87"/>
      <c r="P215" s="87"/>
      <c r="Q215" s="87"/>
      <c r="R215" s="87"/>
      <c r="S215" s="88"/>
      <c r="T215" s="87"/>
      <c r="U215" s="90"/>
      <c r="V215" s="90"/>
      <c r="W215" s="91"/>
      <c r="X215" s="53" t="str">
        <f t="shared" si="106"/>
        <v/>
      </c>
      <c r="Y215" s="61"/>
      <c r="Z215" s="53" t="str">
        <f t="shared" ca="1" si="107"/>
        <v/>
      </c>
      <c r="AA215" s="53" t="str">
        <f t="shared" si="108"/>
        <v/>
      </c>
      <c r="AB215" s="53" t="str">
        <f t="shared" si="109"/>
        <v/>
      </c>
      <c r="AC215" s="53" t="str">
        <f t="shared" si="86"/>
        <v/>
      </c>
      <c r="AD215" s="53"/>
      <c r="AE215" s="52"/>
      <c r="AF215" s="52"/>
      <c r="AG215" s="2"/>
      <c r="AH215" s="2"/>
    </row>
    <row r="216" spans="1:34" ht="14.25" customHeight="1" x14ac:dyDescent="0.25">
      <c r="A216" s="84">
        <v>97</v>
      </c>
      <c r="B216" s="98"/>
      <c r="C216" s="99"/>
      <c r="D216" s="99"/>
      <c r="E216" s="100"/>
      <c r="F216" s="86"/>
      <c r="G216" s="86"/>
      <c r="H216" s="77" t="s">
        <v>53</v>
      </c>
      <c r="I216" s="86"/>
      <c r="J216" s="87"/>
      <c r="K216" s="87"/>
      <c r="L216" s="92"/>
      <c r="M216" s="93"/>
      <c r="N216" s="94"/>
      <c r="O216" s="86"/>
      <c r="P216" s="86"/>
      <c r="Q216" s="86"/>
      <c r="R216" s="86"/>
      <c r="S216" s="88" t="str">
        <f t="shared" ref="S216" ca="1" si="122">IF(ISERROR(Z216*1),"",Z216*1)</f>
        <v/>
      </c>
      <c r="T216" s="86"/>
      <c r="U216" s="89"/>
      <c r="V216" s="90"/>
      <c r="W216" s="91"/>
      <c r="X216" s="53" t="str">
        <f t="shared" si="106"/>
        <v/>
      </c>
      <c r="Y216" s="61">
        <f>IF(B216&lt;&gt;"",IF(入国状況=1,IF(COUNTA(F216,G216,H217,I216,O216,P216,Q216,T216)=8,0,1),IF(COUNTA(F216,G216,H217,I216,O216,L216,P216,Q216,T216)=9,0,1)),0)</f>
        <v>0</v>
      </c>
      <c r="Z216" s="53" t="str">
        <f t="shared" ca="1" si="107"/>
        <v/>
      </c>
      <c r="AA216" s="53" t="str">
        <f t="shared" si="108"/>
        <v/>
      </c>
      <c r="AB216" s="53" t="str">
        <f t="shared" si="109"/>
        <v/>
      </c>
      <c r="AC216" s="53" t="str">
        <f t="shared" ref="AC216:AC279" si="123">IF(入国状況=1,IF(入国予定日="","",IF(入国予定日&gt;=DATEVALUE("2025/10/1"),"new保険料","old保険料")),IF(L216="","",IF(L216&gt;=DATEVALUE("2025/10/1"),"new保険料","old保険料")))</f>
        <v/>
      </c>
      <c r="AD216" s="53"/>
      <c r="AE216" s="52"/>
      <c r="AF216" s="52"/>
      <c r="AG216" s="2"/>
      <c r="AH216" s="2"/>
    </row>
    <row r="217" spans="1:34" ht="27" customHeight="1" x14ac:dyDescent="0.25">
      <c r="A217" s="85"/>
      <c r="B217" s="101"/>
      <c r="C217" s="102"/>
      <c r="D217" s="102"/>
      <c r="E217" s="103"/>
      <c r="F217" s="87"/>
      <c r="G217" s="87"/>
      <c r="H217" s="50"/>
      <c r="I217" s="87"/>
      <c r="J217" s="87"/>
      <c r="K217" s="87"/>
      <c r="L217" s="95"/>
      <c r="M217" s="96"/>
      <c r="N217" s="97"/>
      <c r="O217" s="87"/>
      <c r="P217" s="87"/>
      <c r="Q217" s="87"/>
      <c r="R217" s="87"/>
      <c r="S217" s="88"/>
      <c r="T217" s="87"/>
      <c r="U217" s="90"/>
      <c r="V217" s="90"/>
      <c r="W217" s="91"/>
      <c r="X217" s="53" t="str">
        <f t="shared" si="106"/>
        <v/>
      </c>
      <c r="Y217" s="61"/>
      <c r="Z217" s="53" t="str">
        <f t="shared" ca="1" si="107"/>
        <v/>
      </c>
      <c r="AA217" s="53" t="str">
        <f t="shared" si="108"/>
        <v/>
      </c>
      <c r="AB217" s="53" t="str">
        <f t="shared" si="109"/>
        <v/>
      </c>
      <c r="AC217" s="53" t="str">
        <f t="shared" si="123"/>
        <v/>
      </c>
      <c r="AD217" s="53"/>
      <c r="AF217" s="52"/>
      <c r="AG217" s="2"/>
      <c r="AH217" s="2"/>
    </row>
    <row r="218" spans="1:34" ht="14.25" customHeight="1" x14ac:dyDescent="0.25">
      <c r="A218" s="84">
        <v>98</v>
      </c>
      <c r="B218" s="98"/>
      <c r="C218" s="99"/>
      <c r="D218" s="99"/>
      <c r="E218" s="100"/>
      <c r="F218" s="86"/>
      <c r="G218" s="86"/>
      <c r="H218" s="77" t="s">
        <v>53</v>
      </c>
      <c r="I218" s="86"/>
      <c r="J218" s="87"/>
      <c r="K218" s="87"/>
      <c r="L218" s="92"/>
      <c r="M218" s="93"/>
      <c r="N218" s="94"/>
      <c r="O218" s="86"/>
      <c r="P218" s="86"/>
      <c r="Q218" s="86"/>
      <c r="R218" s="86"/>
      <c r="S218" s="88" t="str">
        <f t="shared" ref="S218" ca="1" si="124">IF(ISERROR(Z218*1),"",Z218*1)</f>
        <v/>
      </c>
      <c r="T218" s="86"/>
      <c r="U218" s="89"/>
      <c r="V218" s="90"/>
      <c r="W218" s="91"/>
      <c r="X218" s="53" t="str">
        <f t="shared" si="106"/>
        <v/>
      </c>
      <c r="Y218" s="61">
        <f>IF(B218&lt;&gt;"",IF(入国状況=1,IF(COUNTA(F218,G218,H219,I218,O218,P218,Q218,T218)=8,0,1),IF(COUNTA(F218,G218,H219,I218,O218,L218,P218,Q218,T218)=9,0,1)),0)</f>
        <v>0</v>
      </c>
      <c r="Z218" s="53" t="str">
        <f t="shared" ca="1" si="107"/>
        <v/>
      </c>
      <c r="AA218" s="53" t="str">
        <f t="shared" si="108"/>
        <v/>
      </c>
      <c r="AB218" s="53" t="str">
        <f t="shared" si="109"/>
        <v/>
      </c>
      <c r="AC218" s="53" t="str">
        <f t="shared" si="123"/>
        <v/>
      </c>
      <c r="AD218" s="53"/>
      <c r="AE218" s="52"/>
      <c r="AF218" s="52"/>
      <c r="AG218" s="2"/>
      <c r="AH218" s="2"/>
    </row>
    <row r="219" spans="1:34" ht="27" customHeight="1" x14ac:dyDescent="0.25">
      <c r="A219" s="85"/>
      <c r="B219" s="101"/>
      <c r="C219" s="102"/>
      <c r="D219" s="102"/>
      <c r="E219" s="103"/>
      <c r="F219" s="87"/>
      <c r="G219" s="87"/>
      <c r="H219" s="50"/>
      <c r="I219" s="87"/>
      <c r="J219" s="87"/>
      <c r="K219" s="87"/>
      <c r="L219" s="95"/>
      <c r="M219" s="96"/>
      <c r="N219" s="97"/>
      <c r="O219" s="87"/>
      <c r="P219" s="87"/>
      <c r="Q219" s="87"/>
      <c r="R219" s="87"/>
      <c r="S219" s="88"/>
      <c r="T219" s="87"/>
      <c r="U219" s="90"/>
      <c r="V219" s="90"/>
      <c r="W219" s="91"/>
      <c r="X219" s="53" t="str">
        <f t="shared" si="106"/>
        <v/>
      </c>
      <c r="Y219" s="61"/>
      <c r="Z219" s="53" t="str">
        <f t="shared" ca="1" si="107"/>
        <v/>
      </c>
      <c r="AA219" s="53" t="str">
        <f t="shared" si="108"/>
        <v/>
      </c>
      <c r="AB219" s="53" t="str">
        <f t="shared" si="109"/>
        <v/>
      </c>
      <c r="AC219" s="53" t="str">
        <f t="shared" si="123"/>
        <v/>
      </c>
      <c r="AD219" s="53"/>
      <c r="AF219" s="52"/>
      <c r="AG219" s="2"/>
      <c r="AH219" s="2"/>
    </row>
    <row r="220" spans="1:34" ht="14.25" customHeight="1" x14ac:dyDescent="0.25">
      <c r="A220" s="84">
        <v>99</v>
      </c>
      <c r="B220" s="98"/>
      <c r="C220" s="99"/>
      <c r="D220" s="99"/>
      <c r="E220" s="100"/>
      <c r="F220" s="86"/>
      <c r="G220" s="86"/>
      <c r="H220" s="77" t="s">
        <v>53</v>
      </c>
      <c r="I220" s="86"/>
      <c r="J220" s="87"/>
      <c r="K220" s="87"/>
      <c r="L220" s="92"/>
      <c r="M220" s="93"/>
      <c r="N220" s="94"/>
      <c r="O220" s="86"/>
      <c r="P220" s="86"/>
      <c r="Q220" s="86"/>
      <c r="R220" s="86"/>
      <c r="S220" s="88" t="str">
        <f t="shared" ref="S220" ca="1" si="125">IF(ISERROR(Z220*1),"",Z220*1)</f>
        <v/>
      </c>
      <c r="T220" s="86"/>
      <c r="U220" s="89"/>
      <c r="V220" s="90"/>
      <c r="W220" s="91"/>
      <c r="X220" s="53" t="str">
        <f t="shared" si="106"/>
        <v/>
      </c>
      <c r="Y220" s="61">
        <f>IF(B220&lt;&gt;"",IF(入国状況=1,IF(COUNTA(F220,G220,H221,I220,O220,P220,Q220,T220)=8,0,1),IF(COUNTA(F220,G220,H221,I220,O220,L220,P220,Q220,T220)=9,0,1)),0)</f>
        <v>0</v>
      </c>
      <c r="Z220" s="53" t="str">
        <f t="shared" ca="1" si="107"/>
        <v/>
      </c>
      <c r="AA220" s="53" t="str">
        <f t="shared" si="108"/>
        <v/>
      </c>
      <c r="AB220" s="53" t="str">
        <f t="shared" si="109"/>
        <v/>
      </c>
      <c r="AC220" s="53" t="str">
        <f t="shared" si="123"/>
        <v/>
      </c>
      <c r="AD220" s="53"/>
      <c r="AE220" s="52"/>
      <c r="AF220" s="52"/>
      <c r="AG220" s="2"/>
      <c r="AH220" s="2"/>
    </row>
    <row r="221" spans="1:34" ht="27" customHeight="1" x14ac:dyDescent="0.25">
      <c r="A221" s="85"/>
      <c r="B221" s="101"/>
      <c r="C221" s="102"/>
      <c r="D221" s="102"/>
      <c r="E221" s="103"/>
      <c r="F221" s="87"/>
      <c r="G221" s="87"/>
      <c r="H221" s="50"/>
      <c r="I221" s="87"/>
      <c r="J221" s="87"/>
      <c r="K221" s="87"/>
      <c r="L221" s="95"/>
      <c r="M221" s="96"/>
      <c r="N221" s="97"/>
      <c r="O221" s="87"/>
      <c r="P221" s="87"/>
      <c r="Q221" s="87"/>
      <c r="R221" s="87"/>
      <c r="S221" s="88"/>
      <c r="T221" s="87"/>
      <c r="U221" s="90"/>
      <c r="V221" s="90"/>
      <c r="W221" s="91"/>
      <c r="X221" s="53" t="str">
        <f t="shared" si="106"/>
        <v/>
      </c>
      <c r="Y221" s="61"/>
      <c r="Z221" s="53" t="str">
        <f t="shared" ca="1" si="107"/>
        <v/>
      </c>
      <c r="AA221" s="53" t="str">
        <f t="shared" si="108"/>
        <v/>
      </c>
      <c r="AB221" s="53" t="str">
        <f t="shared" si="109"/>
        <v/>
      </c>
      <c r="AC221" s="53" t="str">
        <f t="shared" si="123"/>
        <v/>
      </c>
      <c r="AD221" s="53"/>
      <c r="AE221" s="52"/>
      <c r="AF221" s="52"/>
      <c r="AG221" s="2"/>
      <c r="AH221" s="2"/>
    </row>
    <row r="222" spans="1:34" ht="14.25" customHeight="1" x14ac:dyDescent="0.25">
      <c r="A222" s="84">
        <v>100</v>
      </c>
      <c r="B222" s="98"/>
      <c r="C222" s="99"/>
      <c r="D222" s="99"/>
      <c r="E222" s="100"/>
      <c r="F222" s="86"/>
      <c r="G222" s="86"/>
      <c r="H222" s="77" t="s">
        <v>53</v>
      </c>
      <c r="I222" s="86"/>
      <c r="J222" s="87"/>
      <c r="K222" s="87"/>
      <c r="L222" s="92"/>
      <c r="M222" s="93"/>
      <c r="N222" s="94"/>
      <c r="O222" s="86"/>
      <c r="P222" s="86"/>
      <c r="Q222" s="86"/>
      <c r="R222" s="86"/>
      <c r="S222" s="88" t="str">
        <f t="shared" ref="S222" ca="1" si="126">IF(ISERROR(Z222*1),"",Z222*1)</f>
        <v/>
      </c>
      <c r="T222" s="86"/>
      <c r="U222" s="89"/>
      <c r="V222" s="90"/>
      <c r="W222" s="91"/>
      <c r="X222" s="53" t="str">
        <f t="shared" si="106"/>
        <v/>
      </c>
      <c r="Y222" s="61">
        <f>IF(B222&lt;&gt;"",IF(入国状況=1,IF(COUNTA(F222,G222,H223,I222,O222,P222,Q222,T222)=8,0,1),IF(COUNTA(F222,G222,H223,I222,O222,L222,P222,Q222,T222)=9,0,1)),0)</f>
        <v>0</v>
      </c>
      <c r="Z222" s="53" t="str">
        <f t="shared" ca="1" si="107"/>
        <v/>
      </c>
      <c r="AA222" s="53" t="str">
        <f t="shared" si="108"/>
        <v/>
      </c>
      <c r="AB222" s="53" t="str">
        <f t="shared" si="109"/>
        <v/>
      </c>
      <c r="AC222" s="53" t="str">
        <f t="shared" si="123"/>
        <v/>
      </c>
      <c r="AD222" s="53"/>
      <c r="AE222" s="52"/>
      <c r="AF222" s="52"/>
      <c r="AG222" s="2"/>
      <c r="AH222" s="2"/>
    </row>
    <row r="223" spans="1:34" ht="27" customHeight="1" x14ac:dyDescent="0.25">
      <c r="A223" s="85"/>
      <c r="B223" s="101"/>
      <c r="C223" s="102"/>
      <c r="D223" s="102"/>
      <c r="E223" s="103"/>
      <c r="F223" s="87"/>
      <c r="G223" s="87"/>
      <c r="H223" s="50"/>
      <c r="I223" s="87"/>
      <c r="J223" s="87"/>
      <c r="K223" s="87"/>
      <c r="L223" s="95"/>
      <c r="M223" s="96"/>
      <c r="N223" s="97"/>
      <c r="O223" s="87"/>
      <c r="P223" s="87"/>
      <c r="Q223" s="87"/>
      <c r="R223" s="87"/>
      <c r="S223" s="88"/>
      <c r="T223" s="87"/>
      <c r="U223" s="90"/>
      <c r="V223" s="90"/>
      <c r="W223" s="91"/>
      <c r="X223" s="53" t="str">
        <f t="shared" si="106"/>
        <v/>
      </c>
      <c r="Y223" s="61"/>
      <c r="Z223" s="53" t="str">
        <f t="shared" ca="1" si="107"/>
        <v/>
      </c>
      <c r="AA223" s="53" t="str">
        <f t="shared" si="108"/>
        <v/>
      </c>
      <c r="AB223" s="53" t="str">
        <f t="shared" si="109"/>
        <v/>
      </c>
      <c r="AC223" s="53" t="str">
        <f t="shared" si="123"/>
        <v/>
      </c>
      <c r="AD223" s="53"/>
      <c r="AE223" s="52"/>
      <c r="AF223" s="52"/>
      <c r="AG223" s="2"/>
      <c r="AH223" s="2"/>
    </row>
    <row r="224" spans="1:34" ht="14.25" customHeight="1" x14ac:dyDescent="0.25">
      <c r="A224" s="84">
        <v>101</v>
      </c>
      <c r="B224" s="98"/>
      <c r="C224" s="99"/>
      <c r="D224" s="99"/>
      <c r="E224" s="100"/>
      <c r="F224" s="86"/>
      <c r="G224" s="86"/>
      <c r="H224" s="77" t="s">
        <v>53</v>
      </c>
      <c r="I224" s="86"/>
      <c r="J224" s="87"/>
      <c r="K224" s="87"/>
      <c r="L224" s="92"/>
      <c r="M224" s="93"/>
      <c r="N224" s="94"/>
      <c r="O224" s="86"/>
      <c r="P224" s="86"/>
      <c r="Q224" s="86"/>
      <c r="R224" s="86"/>
      <c r="S224" s="88" t="str">
        <f t="shared" ref="S224" ca="1" si="127">IF(ISERROR(Z224*1),"",Z224*1)</f>
        <v/>
      </c>
      <c r="T224" s="86"/>
      <c r="U224" s="89"/>
      <c r="V224" s="90"/>
      <c r="W224" s="91"/>
      <c r="X224" s="53" t="str">
        <f t="shared" si="106"/>
        <v/>
      </c>
      <c r="Y224" s="61">
        <f>IF(B224&lt;&gt;"",IF(入国状況=1,IF(COUNTA(F224,G224,H225,I224,O224,P224,Q224,T224)=8,0,1),IF(COUNTA(F224,G224,H225,I224,O224,L224,P224,Q224,T224)=9,0,1)),0)</f>
        <v>0</v>
      </c>
      <c r="Z224" s="53" t="str">
        <f t="shared" ca="1" si="107"/>
        <v/>
      </c>
      <c r="AA224" s="53" t="str">
        <f t="shared" si="108"/>
        <v/>
      </c>
      <c r="AB224" s="53" t="str">
        <f t="shared" si="109"/>
        <v/>
      </c>
      <c r="AC224" s="53" t="str">
        <f t="shared" si="123"/>
        <v/>
      </c>
      <c r="AD224" s="53"/>
      <c r="AE224" s="52"/>
      <c r="AF224" s="52"/>
      <c r="AG224" s="2"/>
      <c r="AH224" s="2"/>
    </row>
    <row r="225" spans="1:34" ht="27" customHeight="1" x14ac:dyDescent="0.25">
      <c r="A225" s="85"/>
      <c r="B225" s="101"/>
      <c r="C225" s="102"/>
      <c r="D225" s="102"/>
      <c r="E225" s="103"/>
      <c r="F225" s="87"/>
      <c r="G225" s="87"/>
      <c r="H225" s="50"/>
      <c r="I225" s="87"/>
      <c r="J225" s="87"/>
      <c r="K225" s="87"/>
      <c r="L225" s="95"/>
      <c r="M225" s="96"/>
      <c r="N225" s="97"/>
      <c r="O225" s="87"/>
      <c r="P225" s="87"/>
      <c r="Q225" s="87"/>
      <c r="R225" s="87"/>
      <c r="S225" s="88"/>
      <c r="T225" s="87"/>
      <c r="U225" s="90"/>
      <c r="V225" s="90"/>
      <c r="W225" s="91"/>
      <c r="X225" s="53" t="str">
        <f t="shared" si="106"/>
        <v/>
      </c>
      <c r="Y225" s="61"/>
      <c r="Z225" s="53" t="str">
        <f t="shared" ca="1" si="107"/>
        <v/>
      </c>
      <c r="AA225" s="53" t="str">
        <f t="shared" si="108"/>
        <v/>
      </c>
      <c r="AB225" s="53" t="str">
        <f t="shared" si="109"/>
        <v/>
      </c>
      <c r="AC225" s="53" t="str">
        <f t="shared" si="123"/>
        <v/>
      </c>
      <c r="AD225" s="53"/>
      <c r="AE225" s="52"/>
      <c r="AF225" s="52"/>
      <c r="AG225" s="2"/>
      <c r="AH225" s="2"/>
    </row>
    <row r="226" spans="1:34" ht="14.25" customHeight="1" x14ac:dyDescent="0.25">
      <c r="A226" s="84">
        <v>102</v>
      </c>
      <c r="B226" s="98"/>
      <c r="C226" s="99"/>
      <c r="D226" s="99"/>
      <c r="E226" s="100"/>
      <c r="F226" s="86"/>
      <c r="G226" s="86"/>
      <c r="H226" s="77" t="s">
        <v>53</v>
      </c>
      <c r="I226" s="86"/>
      <c r="J226" s="87"/>
      <c r="K226" s="87"/>
      <c r="L226" s="92"/>
      <c r="M226" s="93"/>
      <c r="N226" s="94"/>
      <c r="O226" s="86"/>
      <c r="P226" s="86"/>
      <c r="Q226" s="86"/>
      <c r="R226" s="86"/>
      <c r="S226" s="88" t="str">
        <f t="shared" ref="S226" ca="1" si="128">IF(ISERROR(Z226*1),"",Z226*1)</f>
        <v/>
      </c>
      <c r="T226" s="86"/>
      <c r="U226" s="89"/>
      <c r="V226" s="90"/>
      <c r="W226" s="91"/>
      <c r="X226" s="53" t="str">
        <f t="shared" si="106"/>
        <v/>
      </c>
      <c r="Y226" s="61">
        <f>IF(B226&lt;&gt;"",IF(入国状況=1,IF(COUNTA(F226,G226,H227,I226,O226,P226,Q226,T226)=8,0,1),IF(COUNTA(F226,G226,H227,I226,O226,L226,P226,Q226,T226)=9,0,1)),0)</f>
        <v>0</v>
      </c>
      <c r="Z226" s="53" t="str">
        <f t="shared" ca="1" si="107"/>
        <v/>
      </c>
      <c r="AA226" s="53" t="str">
        <f t="shared" si="108"/>
        <v/>
      </c>
      <c r="AB226" s="53" t="str">
        <f t="shared" si="109"/>
        <v/>
      </c>
      <c r="AC226" s="53" t="str">
        <f t="shared" si="123"/>
        <v/>
      </c>
      <c r="AD226" s="53"/>
      <c r="AE226" s="52"/>
      <c r="AF226" s="52"/>
      <c r="AG226" s="2"/>
      <c r="AH226" s="2"/>
    </row>
    <row r="227" spans="1:34" ht="27" customHeight="1" x14ac:dyDescent="0.25">
      <c r="A227" s="85"/>
      <c r="B227" s="101"/>
      <c r="C227" s="102"/>
      <c r="D227" s="102"/>
      <c r="E227" s="103"/>
      <c r="F227" s="87"/>
      <c r="G227" s="87"/>
      <c r="H227" s="50"/>
      <c r="I227" s="87"/>
      <c r="J227" s="87"/>
      <c r="K227" s="87"/>
      <c r="L227" s="95"/>
      <c r="M227" s="96"/>
      <c r="N227" s="97"/>
      <c r="O227" s="87"/>
      <c r="P227" s="87"/>
      <c r="Q227" s="87"/>
      <c r="R227" s="87"/>
      <c r="S227" s="88"/>
      <c r="T227" s="87"/>
      <c r="U227" s="90"/>
      <c r="V227" s="90"/>
      <c r="W227" s="91"/>
      <c r="X227" s="53" t="str">
        <f t="shared" si="106"/>
        <v/>
      </c>
      <c r="Y227" s="61"/>
      <c r="Z227" s="53" t="str">
        <f t="shared" ca="1" si="107"/>
        <v/>
      </c>
      <c r="AA227" s="53" t="str">
        <f t="shared" si="108"/>
        <v/>
      </c>
      <c r="AB227" s="53" t="str">
        <f t="shared" si="109"/>
        <v/>
      </c>
      <c r="AC227" s="53" t="str">
        <f t="shared" si="123"/>
        <v/>
      </c>
      <c r="AD227" s="53"/>
      <c r="AE227" s="52"/>
      <c r="AF227" s="52"/>
      <c r="AG227" s="2"/>
      <c r="AH227" s="2"/>
    </row>
    <row r="228" spans="1:34" ht="14.25" customHeight="1" x14ac:dyDescent="0.25">
      <c r="A228" s="84">
        <v>103</v>
      </c>
      <c r="B228" s="98"/>
      <c r="C228" s="99"/>
      <c r="D228" s="99"/>
      <c r="E228" s="100"/>
      <c r="F228" s="86"/>
      <c r="G228" s="86"/>
      <c r="H228" s="77" t="s">
        <v>53</v>
      </c>
      <c r="I228" s="86"/>
      <c r="J228" s="87"/>
      <c r="K228" s="87"/>
      <c r="L228" s="92"/>
      <c r="M228" s="93"/>
      <c r="N228" s="94"/>
      <c r="O228" s="86"/>
      <c r="P228" s="86"/>
      <c r="Q228" s="86"/>
      <c r="R228" s="86"/>
      <c r="S228" s="88" t="str">
        <f t="shared" ref="S228" ca="1" si="129">IF(ISERROR(Z228*1),"",Z228*1)</f>
        <v/>
      </c>
      <c r="T228" s="86"/>
      <c r="U228" s="89"/>
      <c r="V228" s="90"/>
      <c r="W228" s="91"/>
      <c r="X228" s="53" t="str">
        <f t="shared" si="106"/>
        <v/>
      </c>
      <c r="Y228" s="61">
        <f>IF(B228&lt;&gt;"",IF(入国状況=1,IF(COUNTA(F228,G228,H229,I228,O228,P228,Q228,T228)=8,0,1),IF(COUNTA(F228,G228,H229,I228,O228,L228,P228,Q228,T228)=9,0,1)),0)</f>
        <v>0</v>
      </c>
      <c r="Z228" s="53" t="str">
        <f t="shared" ca="1" si="107"/>
        <v/>
      </c>
      <c r="AA228" s="53" t="str">
        <f t="shared" si="108"/>
        <v/>
      </c>
      <c r="AB228" s="53" t="str">
        <f t="shared" si="109"/>
        <v/>
      </c>
      <c r="AC228" s="53" t="str">
        <f t="shared" si="123"/>
        <v/>
      </c>
      <c r="AD228" s="53"/>
      <c r="AE228" s="52"/>
      <c r="AF228" s="52"/>
      <c r="AG228" s="2"/>
      <c r="AH228" s="2"/>
    </row>
    <row r="229" spans="1:34" ht="27" customHeight="1" x14ac:dyDescent="0.25">
      <c r="A229" s="85"/>
      <c r="B229" s="101"/>
      <c r="C229" s="102"/>
      <c r="D229" s="102"/>
      <c r="E229" s="103"/>
      <c r="F229" s="87"/>
      <c r="G229" s="87"/>
      <c r="H229" s="50"/>
      <c r="I229" s="87"/>
      <c r="J229" s="87"/>
      <c r="K229" s="87"/>
      <c r="L229" s="95"/>
      <c r="M229" s="96"/>
      <c r="N229" s="97"/>
      <c r="O229" s="87"/>
      <c r="P229" s="87"/>
      <c r="Q229" s="87"/>
      <c r="R229" s="87"/>
      <c r="S229" s="88"/>
      <c r="T229" s="87"/>
      <c r="U229" s="90"/>
      <c r="V229" s="90"/>
      <c r="W229" s="91"/>
      <c r="X229" s="53" t="str">
        <f t="shared" si="106"/>
        <v/>
      </c>
      <c r="Y229" s="61"/>
      <c r="Z229" s="53" t="str">
        <f t="shared" ca="1" si="107"/>
        <v/>
      </c>
      <c r="AA229" s="53" t="str">
        <f t="shared" si="108"/>
        <v/>
      </c>
      <c r="AB229" s="53" t="str">
        <f t="shared" si="109"/>
        <v/>
      </c>
      <c r="AC229" s="53" t="str">
        <f t="shared" si="123"/>
        <v/>
      </c>
      <c r="AD229" s="53"/>
      <c r="AE229" s="52"/>
      <c r="AF229" s="52"/>
      <c r="AG229" s="2"/>
      <c r="AH229" s="2"/>
    </row>
    <row r="230" spans="1:34" ht="14.25" customHeight="1" x14ac:dyDescent="0.25">
      <c r="A230" s="84">
        <v>104</v>
      </c>
      <c r="B230" s="98"/>
      <c r="C230" s="99"/>
      <c r="D230" s="99"/>
      <c r="E230" s="100"/>
      <c r="F230" s="86"/>
      <c r="G230" s="86"/>
      <c r="H230" s="77" t="s">
        <v>53</v>
      </c>
      <c r="I230" s="86"/>
      <c r="J230" s="87"/>
      <c r="K230" s="87"/>
      <c r="L230" s="92"/>
      <c r="M230" s="93"/>
      <c r="N230" s="94"/>
      <c r="O230" s="86"/>
      <c r="P230" s="86"/>
      <c r="Q230" s="86"/>
      <c r="R230" s="86"/>
      <c r="S230" s="88" t="str">
        <f t="shared" ref="S230" ca="1" si="130">IF(ISERROR(Z230*1),"",Z230*1)</f>
        <v/>
      </c>
      <c r="T230" s="86"/>
      <c r="U230" s="89"/>
      <c r="V230" s="90"/>
      <c r="W230" s="91"/>
      <c r="X230" s="53" t="str">
        <f t="shared" si="106"/>
        <v/>
      </c>
      <c r="Y230" s="61">
        <f>IF(B230&lt;&gt;"",IF(入国状況=1,IF(COUNTA(F230,G230,H231,I230,O230,P230,Q230,T230)=8,0,1),IF(COUNTA(F230,G230,H231,I230,O230,L230,P230,Q230,T230)=9,0,1)),0)</f>
        <v>0</v>
      </c>
      <c r="Z230" s="53" t="str">
        <f t="shared" ca="1" si="107"/>
        <v/>
      </c>
      <c r="AA230" s="53" t="str">
        <f t="shared" si="108"/>
        <v/>
      </c>
      <c r="AB230" s="53" t="str">
        <f t="shared" si="109"/>
        <v/>
      </c>
      <c r="AC230" s="53" t="str">
        <f t="shared" si="123"/>
        <v/>
      </c>
      <c r="AD230" s="53"/>
      <c r="AE230" s="52"/>
      <c r="AF230" s="52"/>
      <c r="AG230" s="2"/>
      <c r="AH230" s="2"/>
    </row>
    <row r="231" spans="1:34" ht="27" customHeight="1" x14ac:dyDescent="0.25">
      <c r="A231" s="85"/>
      <c r="B231" s="101"/>
      <c r="C231" s="102"/>
      <c r="D231" s="102"/>
      <c r="E231" s="103"/>
      <c r="F231" s="87"/>
      <c r="G231" s="87"/>
      <c r="H231" s="50"/>
      <c r="I231" s="87"/>
      <c r="J231" s="87"/>
      <c r="K231" s="87"/>
      <c r="L231" s="95"/>
      <c r="M231" s="96"/>
      <c r="N231" s="97"/>
      <c r="O231" s="87"/>
      <c r="P231" s="87"/>
      <c r="Q231" s="87"/>
      <c r="R231" s="87"/>
      <c r="S231" s="88"/>
      <c r="T231" s="87"/>
      <c r="U231" s="90"/>
      <c r="V231" s="90"/>
      <c r="W231" s="91"/>
      <c r="X231" s="53" t="str">
        <f t="shared" si="106"/>
        <v/>
      </c>
      <c r="Y231" s="61"/>
      <c r="Z231" s="53" t="str">
        <f t="shared" ca="1" si="107"/>
        <v/>
      </c>
      <c r="AA231" s="53" t="str">
        <f t="shared" si="108"/>
        <v/>
      </c>
      <c r="AB231" s="53" t="str">
        <f t="shared" si="109"/>
        <v/>
      </c>
      <c r="AC231" s="53" t="str">
        <f t="shared" si="123"/>
        <v/>
      </c>
      <c r="AD231" s="53"/>
      <c r="AE231" s="52"/>
      <c r="AF231" s="52"/>
      <c r="AG231" s="2"/>
      <c r="AH231" s="2"/>
    </row>
    <row r="232" spans="1:34" ht="14.25" customHeight="1" x14ac:dyDescent="0.25">
      <c r="A232" s="84">
        <v>105</v>
      </c>
      <c r="B232" s="98"/>
      <c r="C232" s="99"/>
      <c r="D232" s="99"/>
      <c r="E232" s="100"/>
      <c r="F232" s="86"/>
      <c r="G232" s="86"/>
      <c r="H232" s="77" t="s">
        <v>53</v>
      </c>
      <c r="I232" s="86"/>
      <c r="J232" s="87"/>
      <c r="K232" s="87"/>
      <c r="L232" s="92"/>
      <c r="M232" s="93"/>
      <c r="N232" s="94"/>
      <c r="O232" s="86"/>
      <c r="P232" s="86"/>
      <c r="Q232" s="86"/>
      <c r="R232" s="86"/>
      <c r="S232" s="88" t="str">
        <f t="shared" ref="S232" ca="1" si="131">IF(ISERROR(Z232*1),"",Z232*1)</f>
        <v/>
      </c>
      <c r="T232" s="86"/>
      <c r="U232" s="89"/>
      <c r="V232" s="90"/>
      <c r="W232" s="91"/>
      <c r="X232" s="53" t="str">
        <f t="shared" si="106"/>
        <v/>
      </c>
      <c r="Y232" s="61">
        <f>IF(B232&lt;&gt;"",IF(入国状況=1,IF(COUNTA(F232,G232,H233,I232,O232,P232,Q232,T232)=8,0,1),IF(COUNTA(F232,G232,H233,I232,O232,L232,P232,Q232,T232)=9,0,1)),0)</f>
        <v>0</v>
      </c>
      <c r="Z232" s="53" t="str">
        <f t="shared" ca="1" si="107"/>
        <v/>
      </c>
      <c r="AA232" s="53" t="str">
        <f t="shared" si="108"/>
        <v/>
      </c>
      <c r="AB232" s="53" t="str">
        <f t="shared" si="109"/>
        <v/>
      </c>
      <c r="AC232" s="53" t="str">
        <f t="shared" si="123"/>
        <v/>
      </c>
      <c r="AD232" s="53"/>
      <c r="AE232" s="52"/>
      <c r="AF232" s="52"/>
      <c r="AG232" s="2"/>
      <c r="AH232" s="2"/>
    </row>
    <row r="233" spans="1:34" ht="27" customHeight="1" x14ac:dyDescent="0.25">
      <c r="A233" s="85"/>
      <c r="B233" s="101"/>
      <c r="C233" s="102"/>
      <c r="D233" s="102"/>
      <c r="E233" s="103"/>
      <c r="F233" s="87"/>
      <c r="G233" s="87"/>
      <c r="H233" s="50"/>
      <c r="I233" s="87"/>
      <c r="J233" s="87"/>
      <c r="K233" s="87"/>
      <c r="L233" s="95"/>
      <c r="M233" s="96"/>
      <c r="N233" s="97"/>
      <c r="O233" s="87"/>
      <c r="P233" s="87"/>
      <c r="Q233" s="87"/>
      <c r="R233" s="87"/>
      <c r="S233" s="88"/>
      <c r="T233" s="87"/>
      <c r="U233" s="90"/>
      <c r="V233" s="90"/>
      <c r="W233" s="91"/>
      <c r="X233" s="53" t="str">
        <f t="shared" si="106"/>
        <v/>
      </c>
      <c r="Y233" s="61"/>
      <c r="Z233" s="53" t="str">
        <f t="shared" ca="1" si="107"/>
        <v/>
      </c>
      <c r="AA233" s="53" t="str">
        <f t="shared" si="108"/>
        <v/>
      </c>
      <c r="AB233" s="53" t="str">
        <f t="shared" si="109"/>
        <v/>
      </c>
      <c r="AC233" s="53" t="str">
        <f t="shared" si="123"/>
        <v/>
      </c>
      <c r="AD233" s="53"/>
      <c r="AE233" s="52"/>
      <c r="AF233" s="52"/>
      <c r="AG233" s="2"/>
      <c r="AH233" s="2"/>
    </row>
    <row r="234" spans="1:34" ht="14.25" customHeight="1" x14ac:dyDescent="0.25">
      <c r="A234" s="84">
        <v>106</v>
      </c>
      <c r="B234" s="98"/>
      <c r="C234" s="99"/>
      <c r="D234" s="99"/>
      <c r="E234" s="100"/>
      <c r="F234" s="86"/>
      <c r="G234" s="86"/>
      <c r="H234" s="77" t="s">
        <v>53</v>
      </c>
      <c r="I234" s="86"/>
      <c r="J234" s="87"/>
      <c r="K234" s="87"/>
      <c r="L234" s="92"/>
      <c r="M234" s="93"/>
      <c r="N234" s="94"/>
      <c r="O234" s="86"/>
      <c r="P234" s="86"/>
      <c r="Q234" s="86"/>
      <c r="R234" s="86"/>
      <c r="S234" s="88" t="str">
        <f t="shared" ref="S234" ca="1" si="132">IF(ISERROR(Z234*1),"",Z234*1)</f>
        <v/>
      </c>
      <c r="T234" s="86"/>
      <c r="U234" s="89"/>
      <c r="V234" s="90"/>
      <c r="W234" s="91"/>
      <c r="X234" s="53" t="str">
        <f t="shared" si="106"/>
        <v/>
      </c>
      <c r="Y234" s="61">
        <f>IF(B234&lt;&gt;"",IF(入国状況=1,IF(COUNTA(F234,G234,H235,I234,O234,P234,Q234,T234)=8,0,1),IF(COUNTA(F234,G234,H235,I234,O234,L234,P234,Q234,T234)=9,0,1)),0)</f>
        <v>0</v>
      </c>
      <c r="Z234" s="53" t="str">
        <f t="shared" ca="1" si="107"/>
        <v/>
      </c>
      <c r="AA234" s="53" t="str">
        <f t="shared" si="108"/>
        <v/>
      </c>
      <c r="AB234" s="53" t="str">
        <f t="shared" si="109"/>
        <v/>
      </c>
      <c r="AC234" s="53" t="str">
        <f t="shared" si="123"/>
        <v/>
      </c>
      <c r="AD234" s="53"/>
      <c r="AE234" s="52"/>
      <c r="AF234" s="52"/>
      <c r="AG234" s="2"/>
      <c r="AH234" s="2"/>
    </row>
    <row r="235" spans="1:34" ht="27" customHeight="1" x14ac:dyDescent="0.25">
      <c r="A235" s="85"/>
      <c r="B235" s="101"/>
      <c r="C235" s="102"/>
      <c r="D235" s="102"/>
      <c r="E235" s="103"/>
      <c r="F235" s="87"/>
      <c r="G235" s="87"/>
      <c r="H235" s="50"/>
      <c r="I235" s="87"/>
      <c r="J235" s="87"/>
      <c r="K235" s="87"/>
      <c r="L235" s="95"/>
      <c r="M235" s="96"/>
      <c r="N235" s="97"/>
      <c r="O235" s="87"/>
      <c r="P235" s="87"/>
      <c r="Q235" s="87"/>
      <c r="R235" s="87"/>
      <c r="S235" s="88"/>
      <c r="T235" s="87"/>
      <c r="U235" s="90"/>
      <c r="V235" s="90"/>
      <c r="W235" s="91"/>
      <c r="X235" s="53" t="str">
        <f t="shared" si="106"/>
        <v/>
      </c>
      <c r="Y235" s="61"/>
      <c r="Z235" s="53" t="str">
        <f t="shared" ca="1" si="107"/>
        <v/>
      </c>
      <c r="AA235" s="53" t="str">
        <f t="shared" si="108"/>
        <v/>
      </c>
      <c r="AB235" s="53" t="str">
        <f t="shared" si="109"/>
        <v/>
      </c>
      <c r="AC235" s="53" t="str">
        <f t="shared" si="123"/>
        <v/>
      </c>
      <c r="AD235" s="53"/>
      <c r="AF235" s="52"/>
      <c r="AG235" s="2"/>
      <c r="AH235" s="2"/>
    </row>
    <row r="236" spans="1:34" ht="14.25" customHeight="1" x14ac:dyDescent="0.25">
      <c r="A236" s="84">
        <v>107</v>
      </c>
      <c r="B236" s="98"/>
      <c r="C236" s="99"/>
      <c r="D236" s="99"/>
      <c r="E236" s="100"/>
      <c r="F236" s="86"/>
      <c r="G236" s="86"/>
      <c r="H236" s="77" t="s">
        <v>53</v>
      </c>
      <c r="I236" s="86"/>
      <c r="J236" s="87"/>
      <c r="K236" s="87"/>
      <c r="L236" s="92"/>
      <c r="M236" s="93"/>
      <c r="N236" s="94"/>
      <c r="O236" s="86"/>
      <c r="P236" s="86"/>
      <c r="Q236" s="86"/>
      <c r="R236" s="86"/>
      <c r="S236" s="88" t="str">
        <f t="shared" ref="S236" ca="1" si="133">IF(ISERROR(Z236*1),"",Z236*1)</f>
        <v/>
      </c>
      <c r="T236" s="86"/>
      <c r="U236" s="89"/>
      <c r="V236" s="90"/>
      <c r="W236" s="91"/>
      <c r="X236" s="53" t="str">
        <f t="shared" si="106"/>
        <v/>
      </c>
      <c r="Y236" s="61">
        <f>IF(B236&lt;&gt;"",IF(入国状況=1,IF(COUNTA(F236,G236,H237,I236,O236,P236,Q236,T236)=8,0,1),IF(COUNTA(F236,G236,H237,I236,O236,L236,P236,Q236,T236)=9,0,1)),0)</f>
        <v>0</v>
      </c>
      <c r="Z236" s="53" t="str">
        <f t="shared" ca="1" si="107"/>
        <v/>
      </c>
      <c r="AA236" s="53" t="str">
        <f t="shared" si="108"/>
        <v/>
      </c>
      <c r="AB236" s="53" t="str">
        <f t="shared" si="109"/>
        <v/>
      </c>
      <c r="AC236" s="53" t="str">
        <f t="shared" si="123"/>
        <v/>
      </c>
      <c r="AD236" s="53"/>
      <c r="AE236" s="52"/>
      <c r="AF236" s="52"/>
      <c r="AG236" s="2"/>
      <c r="AH236" s="2"/>
    </row>
    <row r="237" spans="1:34" ht="27" customHeight="1" x14ac:dyDescent="0.25">
      <c r="A237" s="85"/>
      <c r="B237" s="101"/>
      <c r="C237" s="102"/>
      <c r="D237" s="102"/>
      <c r="E237" s="103"/>
      <c r="F237" s="87"/>
      <c r="G237" s="87"/>
      <c r="H237" s="50"/>
      <c r="I237" s="87"/>
      <c r="J237" s="87"/>
      <c r="K237" s="87"/>
      <c r="L237" s="95"/>
      <c r="M237" s="96"/>
      <c r="N237" s="97"/>
      <c r="O237" s="87"/>
      <c r="P237" s="87"/>
      <c r="Q237" s="87"/>
      <c r="R237" s="87"/>
      <c r="S237" s="88"/>
      <c r="T237" s="87"/>
      <c r="U237" s="90"/>
      <c r="V237" s="90"/>
      <c r="W237" s="91"/>
      <c r="X237" s="53" t="str">
        <f t="shared" si="106"/>
        <v/>
      </c>
      <c r="Y237" s="61"/>
      <c r="Z237" s="53" t="str">
        <f t="shared" ca="1" si="107"/>
        <v/>
      </c>
      <c r="AA237" s="53" t="str">
        <f t="shared" si="108"/>
        <v/>
      </c>
      <c r="AB237" s="53" t="str">
        <f t="shared" si="109"/>
        <v/>
      </c>
      <c r="AC237" s="53" t="str">
        <f t="shared" si="123"/>
        <v/>
      </c>
      <c r="AD237" s="53"/>
      <c r="AE237" s="52"/>
      <c r="AF237" s="52"/>
      <c r="AG237" s="2"/>
      <c r="AH237" s="2"/>
    </row>
    <row r="238" spans="1:34" ht="14.25" customHeight="1" x14ac:dyDescent="0.25">
      <c r="A238" s="84">
        <v>108</v>
      </c>
      <c r="B238" s="98"/>
      <c r="C238" s="99"/>
      <c r="D238" s="99"/>
      <c r="E238" s="100"/>
      <c r="F238" s="86"/>
      <c r="G238" s="86"/>
      <c r="H238" s="77" t="s">
        <v>53</v>
      </c>
      <c r="I238" s="86"/>
      <c r="J238" s="87"/>
      <c r="K238" s="87"/>
      <c r="L238" s="92"/>
      <c r="M238" s="93"/>
      <c r="N238" s="94"/>
      <c r="O238" s="86"/>
      <c r="P238" s="86"/>
      <c r="Q238" s="86"/>
      <c r="R238" s="86"/>
      <c r="S238" s="88" t="str">
        <f t="shared" ref="S238" ca="1" si="134">IF(ISERROR(Z238*1),"",Z238*1)</f>
        <v/>
      </c>
      <c r="T238" s="86"/>
      <c r="U238" s="89"/>
      <c r="V238" s="90"/>
      <c r="W238" s="91"/>
      <c r="X238" s="53" t="str">
        <f t="shared" si="106"/>
        <v/>
      </c>
      <c r="Y238" s="61">
        <f>IF(B238&lt;&gt;"",IF(入国状況=1,IF(COUNTA(F238,G238,H239,I238,O238,P238,Q238,T238)=8,0,1),IF(COUNTA(F238,G238,H239,I238,O238,L238,P238,Q238,T238)=9,0,1)),0)</f>
        <v>0</v>
      </c>
      <c r="Z238" s="53" t="str">
        <f t="shared" ca="1" si="107"/>
        <v/>
      </c>
      <c r="AA238" s="53" t="str">
        <f t="shared" si="108"/>
        <v/>
      </c>
      <c r="AB238" s="53" t="str">
        <f t="shared" si="109"/>
        <v/>
      </c>
      <c r="AC238" s="53" t="str">
        <f t="shared" si="123"/>
        <v/>
      </c>
      <c r="AD238" s="53"/>
      <c r="AE238" s="52"/>
      <c r="AF238" s="52"/>
      <c r="AG238" s="2"/>
      <c r="AH238" s="2"/>
    </row>
    <row r="239" spans="1:34" ht="27" customHeight="1" x14ac:dyDescent="0.25">
      <c r="A239" s="85"/>
      <c r="B239" s="101"/>
      <c r="C239" s="102"/>
      <c r="D239" s="102"/>
      <c r="E239" s="103"/>
      <c r="F239" s="87"/>
      <c r="G239" s="87"/>
      <c r="H239" s="50"/>
      <c r="I239" s="87"/>
      <c r="J239" s="87"/>
      <c r="K239" s="87"/>
      <c r="L239" s="95"/>
      <c r="M239" s="96"/>
      <c r="N239" s="97"/>
      <c r="O239" s="87"/>
      <c r="P239" s="87"/>
      <c r="Q239" s="87"/>
      <c r="R239" s="87"/>
      <c r="S239" s="88"/>
      <c r="T239" s="87"/>
      <c r="U239" s="90"/>
      <c r="V239" s="90"/>
      <c r="W239" s="91"/>
      <c r="X239" s="53" t="str">
        <f t="shared" si="106"/>
        <v/>
      </c>
      <c r="Y239" s="61"/>
      <c r="Z239" s="53" t="str">
        <f t="shared" ca="1" si="107"/>
        <v/>
      </c>
      <c r="AA239" s="53" t="str">
        <f t="shared" si="108"/>
        <v/>
      </c>
      <c r="AB239" s="53" t="str">
        <f t="shared" si="109"/>
        <v/>
      </c>
      <c r="AC239" s="53" t="str">
        <f t="shared" si="123"/>
        <v/>
      </c>
      <c r="AD239" s="53"/>
      <c r="AF239" s="52"/>
      <c r="AG239" s="2"/>
      <c r="AH239" s="2"/>
    </row>
    <row r="240" spans="1:34" ht="14.25" customHeight="1" x14ac:dyDescent="0.25">
      <c r="A240" s="84">
        <v>109</v>
      </c>
      <c r="B240" s="98"/>
      <c r="C240" s="99"/>
      <c r="D240" s="99"/>
      <c r="E240" s="100"/>
      <c r="F240" s="86"/>
      <c r="G240" s="86"/>
      <c r="H240" s="77" t="s">
        <v>53</v>
      </c>
      <c r="I240" s="86"/>
      <c r="J240" s="87"/>
      <c r="K240" s="87"/>
      <c r="L240" s="92"/>
      <c r="M240" s="93"/>
      <c r="N240" s="94"/>
      <c r="O240" s="86"/>
      <c r="P240" s="86"/>
      <c r="Q240" s="86"/>
      <c r="R240" s="86"/>
      <c r="S240" s="88" t="str">
        <f t="shared" ref="S240" ca="1" si="135">IF(ISERROR(Z240*1),"",Z240*1)</f>
        <v/>
      </c>
      <c r="T240" s="86"/>
      <c r="U240" s="89"/>
      <c r="V240" s="90"/>
      <c r="W240" s="91"/>
      <c r="X240" s="53" t="str">
        <f t="shared" si="106"/>
        <v/>
      </c>
      <c r="Y240" s="61">
        <f>IF(B240&lt;&gt;"",IF(入国状況=1,IF(COUNTA(F240,G240,H241,I240,O240,P240,Q240,T240)=8,0,1),IF(COUNTA(F240,G240,H241,I240,O240,L240,P240,Q240,T240)=9,0,1)),0)</f>
        <v>0</v>
      </c>
      <c r="Z240" s="53" t="str">
        <f t="shared" ca="1" si="107"/>
        <v/>
      </c>
      <c r="AA240" s="53" t="str">
        <f t="shared" si="108"/>
        <v/>
      </c>
      <c r="AB240" s="53" t="str">
        <f t="shared" si="109"/>
        <v/>
      </c>
      <c r="AC240" s="53" t="str">
        <f t="shared" si="123"/>
        <v/>
      </c>
      <c r="AD240" s="53"/>
      <c r="AE240" s="52"/>
      <c r="AF240" s="52"/>
      <c r="AG240" s="2"/>
      <c r="AH240" s="2"/>
    </row>
    <row r="241" spans="1:34" ht="27" customHeight="1" x14ac:dyDescent="0.25">
      <c r="A241" s="85"/>
      <c r="B241" s="101"/>
      <c r="C241" s="102"/>
      <c r="D241" s="102"/>
      <c r="E241" s="103"/>
      <c r="F241" s="87"/>
      <c r="G241" s="87"/>
      <c r="H241" s="50"/>
      <c r="I241" s="87"/>
      <c r="J241" s="87"/>
      <c r="K241" s="87"/>
      <c r="L241" s="95"/>
      <c r="M241" s="96"/>
      <c r="N241" s="97"/>
      <c r="O241" s="87"/>
      <c r="P241" s="87"/>
      <c r="Q241" s="87"/>
      <c r="R241" s="87"/>
      <c r="S241" s="88"/>
      <c r="T241" s="87"/>
      <c r="U241" s="90"/>
      <c r="V241" s="90"/>
      <c r="W241" s="91"/>
      <c r="X241" s="53" t="str">
        <f t="shared" si="106"/>
        <v/>
      </c>
      <c r="Y241" s="61"/>
      <c r="Z241" s="53" t="str">
        <f t="shared" ca="1" si="107"/>
        <v/>
      </c>
      <c r="AA241" s="53" t="str">
        <f t="shared" si="108"/>
        <v/>
      </c>
      <c r="AB241" s="53" t="str">
        <f t="shared" si="109"/>
        <v/>
      </c>
      <c r="AC241" s="53" t="str">
        <f t="shared" si="123"/>
        <v/>
      </c>
      <c r="AD241" s="53"/>
      <c r="AF241" s="52"/>
      <c r="AG241" s="2"/>
      <c r="AH241" s="2"/>
    </row>
    <row r="242" spans="1:34" ht="14.25" customHeight="1" x14ac:dyDescent="0.25">
      <c r="A242" s="84">
        <v>110</v>
      </c>
      <c r="B242" s="98"/>
      <c r="C242" s="99"/>
      <c r="D242" s="99"/>
      <c r="E242" s="100"/>
      <c r="F242" s="86"/>
      <c r="G242" s="86"/>
      <c r="H242" s="77" t="s">
        <v>53</v>
      </c>
      <c r="I242" s="86"/>
      <c r="J242" s="87"/>
      <c r="K242" s="87"/>
      <c r="L242" s="92"/>
      <c r="M242" s="93"/>
      <c r="N242" s="94"/>
      <c r="O242" s="86"/>
      <c r="P242" s="86"/>
      <c r="Q242" s="86"/>
      <c r="R242" s="86"/>
      <c r="S242" s="88" t="str">
        <f t="shared" ref="S242" ca="1" si="136">IF(ISERROR(Z242*1),"",Z242*1)</f>
        <v/>
      </c>
      <c r="T242" s="86"/>
      <c r="U242" s="89"/>
      <c r="V242" s="90"/>
      <c r="W242" s="91"/>
      <c r="X242" s="53" t="str">
        <f t="shared" si="106"/>
        <v/>
      </c>
      <c r="Y242" s="61">
        <f>IF(B242&lt;&gt;"",IF(入国状況=1,IF(COUNTA(F242,G242,H243,I242,O242,P242,Q242,T242)=8,0,1),IF(COUNTA(F242,G242,H243,I242,O242,L242,P242,Q242,T242)=9,0,1)),0)</f>
        <v>0</v>
      </c>
      <c r="Z242" s="53" t="str">
        <f t="shared" ca="1" si="107"/>
        <v/>
      </c>
      <c r="AA242" s="53" t="str">
        <f t="shared" si="108"/>
        <v/>
      </c>
      <c r="AB242" s="53" t="str">
        <f t="shared" si="109"/>
        <v/>
      </c>
      <c r="AC242" s="53" t="str">
        <f t="shared" si="123"/>
        <v/>
      </c>
      <c r="AD242" s="53"/>
      <c r="AE242" s="52"/>
      <c r="AF242" s="52"/>
      <c r="AG242" s="2"/>
      <c r="AH242" s="2"/>
    </row>
    <row r="243" spans="1:34" ht="27" customHeight="1" x14ac:dyDescent="0.25">
      <c r="A243" s="85"/>
      <c r="B243" s="101"/>
      <c r="C243" s="102"/>
      <c r="D243" s="102"/>
      <c r="E243" s="103"/>
      <c r="F243" s="87"/>
      <c r="G243" s="87"/>
      <c r="H243" s="50"/>
      <c r="I243" s="87"/>
      <c r="J243" s="87"/>
      <c r="K243" s="87"/>
      <c r="L243" s="95"/>
      <c r="M243" s="96"/>
      <c r="N243" s="97"/>
      <c r="O243" s="87"/>
      <c r="P243" s="87"/>
      <c r="Q243" s="87"/>
      <c r="R243" s="87"/>
      <c r="S243" s="88"/>
      <c r="T243" s="87"/>
      <c r="U243" s="90"/>
      <c r="V243" s="90"/>
      <c r="W243" s="91"/>
      <c r="X243" s="53" t="str">
        <f t="shared" si="106"/>
        <v/>
      </c>
      <c r="Y243" s="61"/>
      <c r="Z243" s="53" t="str">
        <f t="shared" ca="1" si="107"/>
        <v/>
      </c>
      <c r="AA243" s="53" t="str">
        <f t="shared" si="108"/>
        <v/>
      </c>
      <c r="AB243" s="53" t="str">
        <f t="shared" si="109"/>
        <v/>
      </c>
      <c r="AC243" s="53" t="str">
        <f t="shared" si="123"/>
        <v/>
      </c>
      <c r="AD243" s="53"/>
      <c r="AE243" s="52"/>
      <c r="AF243" s="52"/>
      <c r="AG243" s="2"/>
      <c r="AH243" s="2"/>
    </row>
    <row r="244" spans="1:34" ht="14.25" customHeight="1" x14ac:dyDescent="0.25">
      <c r="A244" s="84">
        <v>111</v>
      </c>
      <c r="B244" s="98"/>
      <c r="C244" s="99"/>
      <c r="D244" s="99"/>
      <c r="E244" s="100"/>
      <c r="F244" s="86"/>
      <c r="G244" s="86"/>
      <c r="H244" s="77" t="s">
        <v>53</v>
      </c>
      <c r="I244" s="86"/>
      <c r="J244" s="87"/>
      <c r="K244" s="87"/>
      <c r="L244" s="92"/>
      <c r="M244" s="93"/>
      <c r="N244" s="94"/>
      <c r="O244" s="86"/>
      <c r="P244" s="86"/>
      <c r="Q244" s="86"/>
      <c r="R244" s="86"/>
      <c r="S244" s="88" t="str">
        <f t="shared" ref="S244" ca="1" si="137">IF(ISERROR(Z244*1),"",Z244*1)</f>
        <v/>
      </c>
      <c r="T244" s="86"/>
      <c r="U244" s="89"/>
      <c r="V244" s="90"/>
      <c r="W244" s="91"/>
      <c r="X244" s="53" t="str">
        <f t="shared" si="106"/>
        <v/>
      </c>
      <c r="Y244" s="61">
        <f>IF(B244&lt;&gt;"",IF(入国状況=1,IF(COUNTA(F244,G244,H245,I244,O244,P244,Q244,T244)=8,0,1),IF(COUNTA(F244,G244,H245,I244,O244,L244,P244,Q244,T244)=9,0,1)),0)</f>
        <v>0</v>
      </c>
      <c r="Z244" s="53" t="str">
        <f t="shared" ca="1" si="107"/>
        <v/>
      </c>
      <c r="AA244" s="53" t="str">
        <f t="shared" si="108"/>
        <v/>
      </c>
      <c r="AB244" s="53" t="str">
        <f t="shared" si="109"/>
        <v/>
      </c>
      <c r="AC244" s="53" t="str">
        <f t="shared" si="123"/>
        <v/>
      </c>
      <c r="AD244" s="53"/>
      <c r="AE244" s="52"/>
      <c r="AF244" s="52"/>
      <c r="AG244" s="2"/>
      <c r="AH244" s="2"/>
    </row>
    <row r="245" spans="1:34" ht="27" customHeight="1" x14ac:dyDescent="0.25">
      <c r="A245" s="85"/>
      <c r="B245" s="101"/>
      <c r="C245" s="102"/>
      <c r="D245" s="102"/>
      <c r="E245" s="103"/>
      <c r="F245" s="87"/>
      <c r="G245" s="87"/>
      <c r="H245" s="50"/>
      <c r="I245" s="87"/>
      <c r="J245" s="87"/>
      <c r="K245" s="87"/>
      <c r="L245" s="95"/>
      <c r="M245" s="96"/>
      <c r="N245" s="97"/>
      <c r="O245" s="87"/>
      <c r="P245" s="87"/>
      <c r="Q245" s="87"/>
      <c r="R245" s="87"/>
      <c r="S245" s="88"/>
      <c r="T245" s="87"/>
      <c r="U245" s="90"/>
      <c r="V245" s="90"/>
      <c r="W245" s="91"/>
      <c r="X245" s="53" t="str">
        <f t="shared" si="106"/>
        <v/>
      </c>
      <c r="Y245" s="61"/>
      <c r="Z245" s="53" t="str">
        <f t="shared" ca="1" si="107"/>
        <v/>
      </c>
      <c r="AA245" s="53" t="str">
        <f t="shared" si="108"/>
        <v/>
      </c>
      <c r="AB245" s="53" t="str">
        <f t="shared" si="109"/>
        <v/>
      </c>
      <c r="AC245" s="53" t="str">
        <f t="shared" si="123"/>
        <v/>
      </c>
      <c r="AD245" s="53"/>
      <c r="AE245" s="52"/>
      <c r="AF245" s="52"/>
      <c r="AG245" s="2"/>
      <c r="AH245" s="2"/>
    </row>
    <row r="246" spans="1:34" ht="14.25" customHeight="1" x14ac:dyDescent="0.25">
      <c r="A246" s="84">
        <v>112</v>
      </c>
      <c r="B246" s="98"/>
      <c r="C246" s="99"/>
      <c r="D246" s="99"/>
      <c r="E246" s="100"/>
      <c r="F246" s="86"/>
      <c r="G246" s="86"/>
      <c r="H246" s="77" t="s">
        <v>53</v>
      </c>
      <c r="I246" s="86"/>
      <c r="J246" s="87"/>
      <c r="K246" s="87"/>
      <c r="L246" s="92"/>
      <c r="M246" s="93"/>
      <c r="N246" s="94"/>
      <c r="O246" s="86"/>
      <c r="P246" s="86"/>
      <c r="Q246" s="86"/>
      <c r="R246" s="86"/>
      <c r="S246" s="88" t="str">
        <f t="shared" ref="S246" ca="1" si="138">IF(ISERROR(Z246*1),"",Z246*1)</f>
        <v/>
      </c>
      <c r="T246" s="86"/>
      <c r="U246" s="89"/>
      <c r="V246" s="90"/>
      <c r="W246" s="91"/>
      <c r="X246" s="53" t="str">
        <f t="shared" si="106"/>
        <v/>
      </c>
      <c r="Y246" s="61">
        <f>IF(B246&lt;&gt;"",IF(入国状況=1,IF(COUNTA(F246,G246,H247,I246,O246,P246,Q246,T246)=8,0,1),IF(COUNTA(F246,G246,H247,I246,O246,L246,P246,Q246,T246)=9,0,1)),0)</f>
        <v>0</v>
      </c>
      <c r="Z246" s="53" t="str">
        <f t="shared" ca="1" si="107"/>
        <v/>
      </c>
      <c r="AA246" s="53" t="str">
        <f t="shared" si="108"/>
        <v/>
      </c>
      <c r="AB246" s="53" t="str">
        <f t="shared" si="109"/>
        <v/>
      </c>
      <c r="AC246" s="53" t="str">
        <f t="shared" si="123"/>
        <v/>
      </c>
      <c r="AD246" s="53"/>
      <c r="AE246" s="52"/>
      <c r="AF246" s="52"/>
      <c r="AG246" s="2"/>
      <c r="AH246" s="2"/>
    </row>
    <row r="247" spans="1:34" ht="27" customHeight="1" x14ac:dyDescent="0.25">
      <c r="A247" s="85"/>
      <c r="B247" s="101"/>
      <c r="C247" s="102"/>
      <c r="D247" s="102"/>
      <c r="E247" s="103"/>
      <c r="F247" s="87"/>
      <c r="G247" s="87"/>
      <c r="H247" s="50"/>
      <c r="I247" s="87"/>
      <c r="J247" s="87"/>
      <c r="K247" s="87"/>
      <c r="L247" s="95"/>
      <c r="M247" s="96"/>
      <c r="N247" s="97"/>
      <c r="O247" s="87"/>
      <c r="P247" s="87"/>
      <c r="Q247" s="87"/>
      <c r="R247" s="87"/>
      <c r="S247" s="88"/>
      <c r="T247" s="87"/>
      <c r="U247" s="90"/>
      <c r="V247" s="90"/>
      <c r="W247" s="91"/>
      <c r="X247" s="53" t="str">
        <f t="shared" si="106"/>
        <v/>
      </c>
      <c r="Y247" s="61"/>
      <c r="Z247" s="53" t="str">
        <f t="shared" ca="1" si="107"/>
        <v/>
      </c>
      <c r="AA247" s="53" t="str">
        <f t="shared" si="108"/>
        <v/>
      </c>
      <c r="AB247" s="53" t="str">
        <f t="shared" si="109"/>
        <v/>
      </c>
      <c r="AC247" s="53" t="str">
        <f t="shared" si="123"/>
        <v/>
      </c>
      <c r="AD247" s="53"/>
      <c r="AE247" s="52"/>
      <c r="AF247" s="52"/>
      <c r="AG247" s="2"/>
      <c r="AH247" s="2"/>
    </row>
    <row r="248" spans="1:34" ht="14.25" customHeight="1" x14ac:dyDescent="0.25">
      <c r="A248" s="84">
        <v>113</v>
      </c>
      <c r="B248" s="98"/>
      <c r="C248" s="99"/>
      <c r="D248" s="99"/>
      <c r="E248" s="100"/>
      <c r="F248" s="86"/>
      <c r="G248" s="86"/>
      <c r="H248" s="77" t="s">
        <v>53</v>
      </c>
      <c r="I248" s="86"/>
      <c r="J248" s="87"/>
      <c r="K248" s="87"/>
      <c r="L248" s="92"/>
      <c r="M248" s="93"/>
      <c r="N248" s="94"/>
      <c r="O248" s="86"/>
      <c r="P248" s="86"/>
      <c r="Q248" s="86"/>
      <c r="R248" s="86"/>
      <c r="S248" s="88" t="str">
        <f t="shared" ref="S248" ca="1" si="139">IF(ISERROR(Z248*1),"",Z248*1)</f>
        <v/>
      </c>
      <c r="T248" s="86"/>
      <c r="U248" s="89"/>
      <c r="V248" s="90"/>
      <c r="W248" s="91"/>
      <c r="X248" s="53" t="str">
        <f t="shared" si="106"/>
        <v/>
      </c>
      <c r="Y248" s="61">
        <f>IF(B248&lt;&gt;"",IF(入国状況=1,IF(COUNTA(F248,G248,H249,I248,O248,P248,Q248,T248)=8,0,1),IF(COUNTA(F248,G248,H249,I248,O248,L248,P248,Q248,T248)=9,0,1)),0)</f>
        <v>0</v>
      </c>
      <c r="Z248" s="53" t="str">
        <f t="shared" ca="1" si="107"/>
        <v/>
      </c>
      <c r="AA248" s="53" t="str">
        <f t="shared" si="108"/>
        <v/>
      </c>
      <c r="AB248" s="53" t="str">
        <f t="shared" si="109"/>
        <v/>
      </c>
      <c r="AC248" s="53" t="str">
        <f t="shared" si="123"/>
        <v/>
      </c>
      <c r="AD248" s="53"/>
      <c r="AE248" s="52"/>
      <c r="AF248" s="52"/>
      <c r="AG248" s="2"/>
      <c r="AH248" s="2"/>
    </row>
    <row r="249" spans="1:34" ht="27" customHeight="1" x14ac:dyDescent="0.25">
      <c r="A249" s="85"/>
      <c r="B249" s="101"/>
      <c r="C249" s="102"/>
      <c r="D249" s="102"/>
      <c r="E249" s="103"/>
      <c r="F249" s="87"/>
      <c r="G249" s="87"/>
      <c r="H249" s="50"/>
      <c r="I249" s="87"/>
      <c r="J249" s="87"/>
      <c r="K249" s="87"/>
      <c r="L249" s="95"/>
      <c r="M249" s="96"/>
      <c r="N249" s="97"/>
      <c r="O249" s="87"/>
      <c r="P249" s="87"/>
      <c r="Q249" s="87"/>
      <c r="R249" s="87"/>
      <c r="S249" s="88"/>
      <c r="T249" s="87"/>
      <c r="U249" s="90"/>
      <c r="V249" s="90"/>
      <c r="W249" s="91"/>
      <c r="X249" s="53" t="str">
        <f t="shared" si="106"/>
        <v/>
      </c>
      <c r="Y249" s="61"/>
      <c r="Z249" s="53" t="str">
        <f t="shared" ca="1" si="107"/>
        <v/>
      </c>
      <c r="AA249" s="53" t="str">
        <f t="shared" si="108"/>
        <v/>
      </c>
      <c r="AB249" s="53" t="str">
        <f t="shared" si="109"/>
        <v/>
      </c>
      <c r="AC249" s="53" t="str">
        <f t="shared" si="123"/>
        <v/>
      </c>
      <c r="AD249" s="53"/>
      <c r="AE249" s="52"/>
      <c r="AF249" s="52"/>
      <c r="AG249" s="2"/>
      <c r="AH249" s="2"/>
    </row>
    <row r="250" spans="1:34" ht="14.25" customHeight="1" x14ac:dyDescent="0.25">
      <c r="A250" s="84">
        <v>114</v>
      </c>
      <c r="B250" s="98"/>
      <c r="C250" s="99"/>
      <c r="D250" s="99"/>
      <c r="E250" s="100"/>
      <c r="F250" s="86"/>
      <c r="G250" s="86"/>
      <c r="H250" s="77" t="s">
        <v>53</v>
      </c>
      <c r="I250" s="86"/>
      <c r="J250" s="87"/>
      <c r="K250" s="87"/>
      <c r="L250" s="92"/>
      <c r="M250" s="93"/>
      <c r="N250" s="94"/>
      <c r="O250" s="86"/>
      <c r="P250" s="86"/>
      <c r="Q250" s="86"/>
      <c r="R250" s="86"/>
      <c r="S250" s="88" t="str">
        <f t="shared" ref="S250" ca="1" si="140">IF(ISERROR(Z250*1),"",Z250*1)</f>
        <v/>
      </c>
      <c r="T250" s="86"/>
      <c r="U250" s="89"/>
      <c r="V250" s="90"/>
      <c r="W250" s="91"/>
      <c r="X250" s="53" t="str">
        <f t="shared" si="106"/>
        <v/>
      </c>
      <c r="Y250" s="61">
        <f>IF(B250&lt;&gt;"",IF(入国状況=1,IF(COUNTA(F250,G250,H251,I250,O250,P250,Q250,T250)=8,0,1),IF(COUNTA(F250,G250,H251,I250,O250,L250,P250,Q250,T250)=9,0,1)),0)</f>
        <v>0</v>
      </c>
      <c r="Z250" s="53" t="str">
        <f t="shared" ca="1" si="107"/>
        <v/>
      </c>
      <c r="AA250" s="53" t="str">
        <f t="shared" si="108"/>
        <v/>
      </c>
      <c r="AB250" s="53" t="str">
        <f t="shared" si="109"/>
        <v/>
      </c>
      <c r="AC250" s="53" t="str">
        <f t="shared" si="123"/>
        <v/>
      </c>
      <c r="AD250" s="53"/>
      <c r="AE250" s="52"/>
      <c r="AF250" s="52"/>
      <c r="AG250" s="2"/>
      <c r="AH250" s="2"/>
    </row>
    <row r="251" spans="1:34" ht="27" customHeight="1" x14ac:dyDescent="0.25">
      <c r="A251" s="85"/>
      <c r="B251" s="101"/>
      <c r="C251" s="102"/>
      <c r="D251" s="102"/>
      <c r="E251" s="103"/>
      <c r="F251" s="87"/>
      <c r="G251" s="87"/>
      <c r="H251" s="50"/>
      <c r="I251" s="87"/>
      <c r="J251" s="87"/>
      <c r="K251" s="87"/>
      <c r="L251" s="95"/>
      <c r="M251" s="96"/>
      <c r="N251" s="97"/>
      <c r="O251" s="87"/>
      <c r="P251" s="87"/>
      <c r="Q251" s="87"/>
      <c r="R251" s="87"/>
      <c r="S251" s="88"/>
      <c r="T251" s="87"/>
      <c r="U251" s="90"/>
      <c r="V251" s="90"/>
      <c r="W251" s="91"/>
      <c r="X251" s="53" t="str">
        <f t="shared" si="106"/>
        <v/>
      </c>
      <c r="Y251" s="61"/>
      <c r="Z251" s="53" t="str">
        <f t="shared" ca="1" si="107"/>
        <v/>
      </c>
      <c r="AA251" s="53" t="str">
        <f t="shared" si="108"/>
        <v/>
      </c>
      <c r="AB251" s="53" t="str">
        <f t="shared" si="109"/>
        <v/>
      </c>
      <c r="AC251" s="53" t="str">
        <f t="shared" si="123"/>
        <v/>
      </c>
      <c r="AD251" s="53"/>
      <c r="AE251" s="52"/>
      <c r="AF251" s="52"/>
      <c r="AG251" s="2"/>
      <c r="AH251" s="2"/>
    </row>
    <row r="252" spans="1:34" ht="14.25" customHeight="1" x14ac:dyDescent="0.25">
      <c r="A252" s="84">
        <v>115</v>
      </c>
      <c r="B252" s="98"/>
      <c r="C252" s="99"/>
      <c r="D252" s="99"/>
      <c r="E252" s="100"/>
      <c r="F252" s="86"/>
      <c r="G252" s="86"/>
      <c r="H252" s="77" t="s">
        <v>53</v>
      </c>
      <c r="I252" s="86"/>
      <c r="J252" s="87"/>
      <c r="K252" s="87"/>
      <c r="L252" s="92"/>
      <c r="M252" s="93"/>
      <c r="N252" s="94"/>
      <c r="O252" s="86"/>
      <c r="P252" s="86"/>
      <c r="Q252" s="86"/>
      <c r="R252" s="86"/>
      <c r="S252" s="88" t="str">
        <f t="shared" ref="S252" ca="1" si="141">IF(ISERROR(Z252*1),"",Z252*1)</f>
        <v/>
      </c>
      <c r="T252" s="86"/>
      <c r="U252" s="89"/>
      <c r="V252" s="90"/>
      <c r="W252" s="91"/>
      <c r="X252" s="53" t="str">
        <f t="shared" si="106"/>
        <v/>
      </c>
      <c r="Y252" s="61">
        <f>IF(B252&lt;&gt;"",IF(入国状況=1,IF(COUNTA(F252,G252,H253,I252,O252,P252,Q252,T252)=8,0,1),IF(COUNTA(F252,G252,H253,I252,O252,L252,P252,Q252,T252)=9,0,1)),0)</f>
        <v>0</v>
      </c>
      <c r="Z252" s="53" t="str">
        <f t="shared" ca="1" si="107"/>
        <v/>
      </c>
      <c r="AA252" s="53" t="str">
        <f t="shared" si="108"/>
        <v/>
      </c>
      <c r="AB252" s="53" t="str">
        <f t="shared" si="109"/>
        <v/>
      </c>
      <c r="AC252" s="53" t="str">
        <f t="shared" si="123"/>
        <v/>
      </c>
      <c r="AD252" s="53"/>
      <c r="AE252" s="52"/>
      <c r="AF252" s="52"/>
      <c r="AG252" s="2"/>
      <c r="AH252" s="2"/>
    </row>
    <row r="253" spans="1:34" ht="27" customHeight="1" x14ac:dyDescent="0.25">
      <c r="A253" s="85"/>
      <c r="B253" s="101"/>
      <c r="C253" s="102"/>
      <c r="D253" s="102"/>
      <c r="E253" s="103"/>
      <c r="F253" s="87"/>
      <c r="G253" s="87"/>
      <c r="H253" s="50"/>
      <c r="I253" s="87"/>
      <c r="J253" s="87"/>
      <c r="K253" s="87"/>
      <c r="L253" s="95"/>
      <c r="M253" s="96"/>
      <c r="N253" s="97"/>
      <c r="O253" s="87"/>
      <c r="P253" s="87"/>
      <c r="Q253" s="87"/>
      <c r="R253" s="87"/>
      <c r="S253" s="88"/>
      <c r="T253" s="87"/>
      <c r="U253" s="90"/>
      <c r="V253" s="90"/>
      <c r="W253" s="91"/>
      <c r="X253" s="53" t="str">
        <f t="shared" si="106"/>
        <v/>
      </c>
      <c r="Y253" s="61"/>
      <c r="Z253" s="53" t="str">
        <f t="shared" ca="1" si="107"/>
        <v/>
      </c>
      <c r="AA253" s="53" t="str">
        <f t="shared" si="108"/>
        <v/>
      </c>
      <c r="AB253" s="53" t="str">
        <f t="shared" si="109"/>
        <v/>
      </c>
      <c r="AC253" s="53" t="str">
        <f t="shared" si="123"/>
        <v/>
      </c>
      <c r="AD253" s="53"/>
      <c r="AE253" s="52"/>
      <c r="AF253" s="52"/>
      <c r="AG253" s="2"/>
      <c r="AH253" s="2"/>
    </row>
    <row r="254" spans="1:34" ht="14.25" customHeight="1" x14ac:dyDescent="0.25">
      <c r="A254" s="84">
        <v>116</v>
      </c>
      <c r="B254" s="98"/>
      <c r="C254" s="99"/>
      <c r="D254" s="99"/>
      <c r="E254" s="100"/>
      <c r="F254" s="86"/>
      <c r="G254" s="86"/>
      <c r="H254" s="77" t="s">
        <v>53</v>
      </c>
      <c r="I254" s="86"/>
      <c r="J254" s="87"/>
      <c r="K254" s="87"/>
      <c r="L254" s="92"/>
      <c r="M254" s="93"/>
      <c r="N254" s="94"/>
      <c r="O254" s="86"/>
      <c r="P254" s="86"/>
      <c r="Q254" s="86"/>
      <c r="R254" s="86"/>
      <c r="S254" s="88" t="str">
        <f t="shared" ref="S254" ca="1" si="142">IF(ISERROR(Z254*1),"",Z254*1)</f>
        <v/>
      </c>
      <c r="T254" s="86"/>
      <c r="U254" s="89"/>
      <c r="V254" s="90"/>
      <c r="W254" s="91"/>
      <c r="X254" s="53" t="str">
        <f t="shared" ref="X254:X305" si="143">CONCATENATE(O254,P254)</f>
        <v/>
      </c>
      <c r="Y254" s="61">
        <f>IF(B254&lt;&gt;"",IF(入国状況=1,IF(COUNTA(F254,G254,H255,I254,O254,P254,Q254,T254)=8,0,1),IF(COUNTA(F254,G254,H255,I254,O254,L254,P254,Q254,T254)=9,0,1)),0)</f>
        <v>0</v>
      </c>
      <c r="Z254" s="53" t="str">
        <f t="shared" ref="Z254:Z305" ca="1" si="144">IFERROR(VLOOKUP(X254,INDIRECT(AC254),AA254,0)*AB254,"")</f>
        <v/>
      </c>
      <c r="AA254" s="53" t="str">
        <f t="shared" ref="AA254:AA305" si="145">IF(ISERROR(VLOOKUP(I254,$AB$1:$AC$13,2,0)),"",VLOOKUP(I254,$AB$1:$AC$13,2,0))</f>
        <v/>
      </c>
      <c r="AB254" s="53" t="str">
        <f t="shared" ref="AB254:AB305" si="146">IF(ISERROR(VLOOKUP(Q254,$AD$1:$AE$6,2,FALSE)),"",VLOOKUP(Q254,$AD$1:$AE$6,2,FALSE))</f>
        <v/>
      </c>
      <c r="AC254" s="53" t="str">
        <f t="shared" si="123"/>
        <v/>
      </c>
      <c r="AD254" s="53"/>
      <c r="AE254" s="52"/>
      <c r="AF254" s="52"/>
      <c r="AG254" s="2"/>
      <c r="AH254" s="2"/>
    </row>
    <row r="255" spans="1:34" ht="27" customHeight="1" x14ac:dyDescent="0.25">
      <c r="A255" s="85"/>
      <c r="B255" s="101"/>
      <c r="C255" s="102"/>
      <c r="D255" s="102"/>
      <c r="E255" s="103"/>
      <c r="F255" s="87"/>
      <c r="G255" s="87"/>
      <c r="H255" s="50"/>
      <c r="I255" s="87"/>
      <c r="J255" s="87"/>
      <c r="K255" s="87"/>
      <c r="L255" s="95"/>
      <c r="M255" s="96"/>
      <c r="N255" s="97"/>
      <c r="O255" s="87"/>
      <c r="P255" s="87"/>
      <c r="Q255" s="87"/>
      <c r="R255" s="87"/>
      <c r="S255" s="88"/>
      <c r="T255" s="87"/>
      <c r="U255" s="90"/>
      <c r="V255" s="90"/>
      <c r="W255" s="91"/>
      <c r="X255" s="53" t="str">
        <f t="shared" si="143"/>
        <v/>
      </c>
      <c r="Y255" s="61"/>
      <c r="Z255" s="53" t="str">
        <f t="shared" ca="1" si="144"/>
        <v/>
      </c>
      <c r="AA255" s="53" t="str">
        <f t="shared" si="145"/>
        <v/>
      </c>
      <c r="AB255" s="53" t="str">
        <f t="shared" si="146"/>
        <v/>
      </c>
      <c r="AC255" s="53" t="str">
        <f t="shared" si="123"/>
        <v/>
      </c>
      <c r="AD255" s="53"/>
      <c r="AE255" s="52"/>
      <c r="AF255" s="52"/>
      <c r="AG255" s="2"/>
      <c r="AH255" s="2"/>
    </row>
    <row r="256" spans="1:34" ht="14.25" customHeight="1" x14ac:dyDescent="0.25">
      <c r="A256" s="84">
        <v>117</v>
      </c>
      <c r="B256" s="98"/>
      <c r="C256" s="99"/>
      <c r="D256" s="99"/>
      <c r="E256" s="100"/>
      <c r="F256" s="86"/>
      <c r="G256" s="86"/>
      <c r="H256" s="77" t="s">
        <v>53</v>
      </c>
      <c r="I256" s="86"/>
      <c r="J256" s="87"/>
      <c r="K256" s="87"/>
      <c r="L256" s="92"/>
      <c r="M256" s="93"/>
      <c r="N256" s="94"/>
      <c r="O256" s="86"/>
      <c r="P256" s="86"/>
      <c r="Q256" s="86"/>
      <c r="R256" s="86"/>
      <c r="S256" s="88" t="str">
        <f t="shared" ref="S256" ca="1" si="147">IF(ISERROR(Z256*1),"",Z256*1)</f>
        <v/>
      </c>
      <c r="T256" s="86"/>
      <c r="U256" s="89"/>
      <c r="V256" s="90"/>
      <c r="W256" s="91"/>
      <c r="X256" s="53" t="str">
        <f t="shared" si="143"/>
        <v/>
      </c>
      <c r="Y256" s="61">
        <f>IF(B256&lt;&gt;"",IF(入国状況=1,IF(COUNTA(F256,G256,H257,I256,O256,P256,Q256,T256)=8,0,1),IF(COUNTA(F256,G256,H257,I256,O256,L256,P256,Q256,T256)=9,0,1)),0)</f>
        <v>0</v>
      </c>
      <c r="Z256" s="53" t="str">
        <f t="shared" ca="1" si="144"/>
        <v/>
      </c>
      <c r="AA256" s="53" t="str">
        <f t="shared" si="145"/>
        <v/>
      </c>
      <c r="AB256" s="53" t="str">
        <f t="shared" si="146"/>
        <v/>
      </c>
      <c r="AC256" s="53" t="str">
        <f t="shared" si="123"/>
        <v/>
      </c>
      <c r="AD256" s="53"/>
      <c r="AE256" s="52"/>
      <c r="AF256" s="52"/>
      <c r="AG256" s="2"/>
      <c r="AH256" s="2"/>
    </row>
    <row r="257" spans="1:34" ht="27" customHeight="1" x14ac:dyDescent="0.25">
      <c r="A257" s="85"/>
      <c r="B257" s="101"/>
      <c r="C257" s="102"/>
      <c r="D257" s="102"/>
      <c r="E257" s="103"/>
      <c r="F257" s="87"/>
      <c r="G257" s="87"/>
      <c r="H257" s="50"/>
      <c r="I257" s="87"/>
      <c r="J257" s="87"/>
      <c r="K257" s="87"/>
      <c r="L257" s="95"/>
      <c r="M257" s="96"/>
      <c r="N257" s="97"/>
      <c r="O257" s="87"/>
      <c r="P257" s="87"/>
      <c r="Q257" s="87"/>
      <c r="R257" s="87"/>
      <c r="S257" s="88"/>
      <c r="T257" s="87"/>
      <c r="U257" s="90"/>
      <c r="V257" s="90"/>
      <c r="W257" s="91"/>
      <c r="X257" s="53" t="str">
        <f t="shared" si="143"/>
        <v/>
      </c>
      <c r="Y257" s="61"/>
      <c r="Z257" s="53" t="str">
        <f t="shared" ca="1" si="144"/>
        <v/>
      </c>
      <c r="AA257" s="53" t="str">
        <f t="shared" si="145"/>
        <v/>
      </c>
      <c r="AB257" s="53" t="str">
        <f t="shared" si="146"/>
        <v/>
      </c>
      <c r="AC257" s="53" t="str">
        <f t="shared" si="123"/>
        <v/>
      </c>
      <c r="AD257" s="53"/>
      <c r="AF257" s="52"/>
      <c r="AG257" s="2"/>
      <c r="AH257" s="2"/>
    </row>
    <row r="258" spans="1:34" ht="14.25" customHeight="1" x14ac:dyDescent="0.25">
      <c r="A258" s="84">
        <v>118</v>
      </c>
      <c r="B258" s="98"/>
      <c r="C258" s="99"/>
      <c r="D258" s="99"/>
      <c r="E258" s="100"/>
      <c r="F258" s="86"/>
      <c r="G258" s="86"/>
      <c r="H258" s="77" t="s">
        <v>53</v>
      </c>
      <c r="I258" s="86"/>
      <c r="J258" s="87"/>
      <c r="K258" s="87"/>
      <c r="L258" s="92"/>
      <c r="M258" s="93"/>
      <c r="N258" s="94"/>
      <c r="O258" s="86"/>
      <c r="P258" s="86"/>
      <c r="Q258" s="86"/>
      <c r="R258" s="86"/>
      <c r="S258" s="88" t="str">
        <f t="shared" ref="S258" ca="1" si="148">IF(ISERROR(Z258*1),"",Z258*1)</f>
        <v/>
      </c>
      <c r="T258" s="86"/>
      <c r="U258" s="89"/>
      <c r="V258" s="90"/>
      <c r="W258" s="91"/>
      <c r="X258" s="53" t="str">
        <f t="shared" si="143"/>
        <v/>
      </c>
      <c r="Y258" s="61">
        <f>IF(B258&lt;&gt;"",IF(入国状況=1,IF(COUNTA(F258,G258,H259,I258,O258,P258,Q258,T258)=8,0,1),IF(COUNTA(F258,G258,H259,I258,O258,L258,P258,Q258,T258)=9,0,1)),0)</f>
        <v>0</v>
      </c>
      <c r="Z258" s="53" t="str">
        <f t="shared" ca="1" si="144"/>
        <v/>
      </c>
      <c r="AA258" s="53" t="str">
        <f t="shared" si="145"/>
        <v/>
      </c>
      <c r="AB258" s="53" t="str">
        <f t="shared" si="146"/>
        <v/>
      </c>
      <c r="AC258" s="53" t="str">
        <f t="shared" si="123"/>
        <v/>
      </c>
      <c r="AD258" s="53"/>
      <c r="AE258" s="52"/>
      <c r="AF258" s="52"/>
      <c r="AG258" s="2"/>
      <c r="AH258" s="2"/>
    </row>
    <row r="259" spans="1:34" ht="27" customHeight="1" x14ac:dyDescent="0.25">
      <c r="A259" s="85"/>
      <c r="B259" s="101"/>
      <c r="C259" s="102"/>
      <c r="D259" s="102"/>
      <c r="E259" s="103"/>
      <c r="F259" s="87"/>
      <c r="G259" s="87"/>
      <c r="H259" s="50"/>
      <c r="I259" s="87"/>
      <c r="J259" s="87"/>
      <c r="K259" s="87"/>
      <c r="L259" s="95"/>
      <c r="M259" s="96"/>
      <c r="N259" s="97"/>
      <c r="O259" s="87"/>
      <c r="P259" s="87"/>
      <c r="Q259" s="87"/>
      <c r="R259" s="87"/>
      <c r="S259" s="88"/>
      <c r="T259" s="87"/>
      <c r="U259" s="90"/>
      <c r="V259" s="90"/>
      <c r="W259" s="91"/>
      <c r="X259" s="53" t="str">
        <f t="shared" si="143"/>
        <v/>
      </c>
      <c r="Y259" s="61"/>
      <c r="Z259" s="53" t="str">
        <f t="shared" ca="1" si="144"/>
        <v/>
      </c>
      <c r="AA259" s="53" t="str">
        <f t="shared" si="145"/>
        <v/>
      </c>
      <c r="AB259" s="53" t="str">
        <f t="shared" si="146"/>
        <v/>
      </c>
      <c r="AC259" s="53" t="str">
        <f t="shared" si="123"/>
        <v/>
      </c>
      <c r="AD259" s="53"/>
      <c r="AE259" s="52"/>
      <c r="AF259" s="52"/>
      <c r="AG259" s="2"/>
      <c r="AH259" s="2"/>
    </row>
    <row r="260" spans="1:34" ht="14.25" customHeight="1" x14ac:dyDescent="0.25">
      <c r="A260" s="84">
        <v>119</v>
      </c>
      <c r="B260" s="98"/>
      <c r="C260" s="99"/>
      <c r="D260" s="99"/>
      <c r="E260" s="100"/>
      <c r="F260" s="86"/>
      <c r="G260" s="86"/>
      <c r="H260" s="77" t="s">
        <v>53</v>
      </c>
      <c r="I260" s="86"/>
      <c r="J260" s="87"/>
      <c r="K260" s="87"/>
      <c r="L260" s="92"/>
      <c r="M260" s="93"/>
      <c r="N260" s="94"/>
      <c r="O260" s="86"/>
      <c r="P260" s="86"/>
      <c r="Q260" s="86"/>
      <c r="R260" s="86"/>
      <c r="S260" s="88" t="str">
        <f t="shared" ref="S260" ca="1" si="149">IF(ISERROR(Z260*1),"",Z260*1)</f>
        <v/>
      </c>
      <c r="T260" s="86"/>
      <c r="U260" s="89"/>
      <c r="V260" s="90"/>
      <c r="W260" s="91"/>
      <c r="X260" s="53" t="str">
        <f t="shared" si="143"/>
        <v/>
      </c>
      <c r="Y260" s="61">
        <f>IF(B260&lt;&gt;"",IF(入国状況=1,IF(COUNTA(F260,G260,H261,I260,O260,P260,Q260,T260)=8,0,1),IF(COUNTA(F260,G260,H261,I260,O260,L260,P260,Q260,T260)=9,0,1)),0)</f>
        <v>0</v>
      </c>
      <c r="Z260" s="53" t="str">
        <f t="shared" ca="1" si="144"/>
        <v/>
      </c>
      <c r="AA260" s="53" t="str">
        <f t="shared" si="145"/>
        <v/>
      </c>
      <c r="AB260" s="53" t="str">
        <f t="shared" si="146"/>
        <v/>
      </c>
      <c r="AC260" s="53" t="str">
        <f t="shared" si="123"/>
        <v/>
      </c>
      <c r="AD260" s="53"/>
      <c r="AE260" s="52"/>
      <c r="AF260" s="52"/>
      <c r="AG260" s="2"/>
      <c r="AH260" s="2"/>
    </row>
    <row r="261" spans="1:34" ht="27" customHeight="1" x14ac:dyDescent="0.25">
      <c r="A261" s="85"/>
      <c r="B261" s="101"/>
      <c r="C261" s="102"/>
      <c r="D261" s="102"/>
      <c r="E261" s="103"/>
      <c r="F261" s="87"/>
      <c r="G261" s="87"/>
      <c r="H261" s="50"/>
      <c r="I261" s="87"/>
      <c r="J261" s="87"/>
      <c r="K261" s="87"/>
      <c r="L261" s="95"/>
      <c r="M261" s="96"/>
      <c r="N261" s="97"/>
      <c r="O261" s="87"/>
      <c r="P261" s="87"/>
      <c r="Q261" s="87"/>
      <c r="R261" s="87"/>
      <c r="S261" s="88"/>
      <c r="T261" s="87"/>
      <c r="U261" s="90"/>
      <c r="V261" s="90"/>
      <c r="W261" s="91"/>
      <c r="X261" s="53" t="str">
        <f t="shared" si="143"/>
        <v/>
      </c>
      <c r="Y261" s="61"/>
      <c r="Z261" s="53" t="str">
        <f t="shared" ca="1" si="144"/>
        <v/>
      </c>
      <c r="AA261" s="53" t="str">
        <f t="shared" si="145"/>
        <v/>
      </c>
      <c r="AB261" s="53" t="str">
        <f t="shared" si="146"/>
        <v/>
      </c>
      <c r="AC261" s="53" t="str">
        <f t="shared" si="123"/>
        <v/>
      </c>
      <c r="AD261" s="53"/>
      <c r="AF261" s="52"/>
      <c r="AG261" s="2"/>
      <c r="AH261" s="2"/>
    </row>
    <row r="262" spans="1:34" ht="14.25" customHeight="1" x14ac:dyDescent="0.25">
      <c r="A262" s="84">
        <v>120</v>
      </c>
      <c r="B262" s="98"/>
      <c r="C262" s="99"/>
      <c r="D262" s="99"/>
      <c r="E262" s="100"/>
      <c r="F262" s="86"/>
      <c r="G262" s="86"/>
      <c r="H262" s="77" t="s">
        <v>53</v>
      </c>
      <c r="I262" s="86"/>
      <c r="J262" s="87"/>
      <c r="K262" s="87"/>
      <c r="L262" s="92"/>
      <c r="M262" s="93"/>
      <c r="N262" s="94"/>
      <c r="O262" s="86"/>
      <c r="P262" s="86"/>
      <c r="Q262" s="86"/>
      <c r="R262" s="86"/>
      <c r="S262" s="88" t="str">
        <f t="shared" ref="S262" ca="1" si="150">IF(ISERROR(Z262*1),"",Z262*1)</f>
        <v/>
      </c>
      <c r="T262" s="86"/>
      <c r="U262" s="89"/>
      <c r="V262" s="90"/>
      <c r="W262" s="91"/>
      <c r="X262" s="53" t="str">
        <f t="shared" si="143"/>
        <v/>
      </c>
      <c r="Y262" s="61">
        <f>IF(B262&lt;&gt;"",IF(入国状況=1,IF(COUNTA(F262,G262,H263,I262,O262,P262,Q262,T262)=8,0,1),IF(COUNTA(F262,G262,H263,I262,O262,L262,P262,Q262,T262)=9,0,1)),0)</f>
        <v>0</v>
      </c>
      <c r="Z262" s="53" t="str">
        <f t="shared" ca="1" si="144"/>
        <v/>
      </c>
      <c r="AA262" s="53" t="str">
        <f t="shared" si="145"/>
        <v/>
      </c>
      <c r="AB262" s="53" t="str">
        <f t="shared" si="146"/>
        <v/>
      </c>
      <c r="AC262" s="53" t="str">
        <f t="shared" si="123"/>
        <v/>
      </c>
      <c r="AD262" s="53"/>
      <c r="AE262" s="52"/>
      <c r="AF262" s="52"/>
      <c r="AG262" s="2"/>
      <c r="AH262" s="2"/>
    </row>
    <row r="263" spans="1:34" ht="27" customHeight="1" x14ac:dyDescent="0.25">
      <c r="A263" s="85"/>
      <c r="B263" s="101"/>
      <c r="C263" s="102"/>
      <c r="D263" s="102"/>
      <c r="E263" s="103"/>
      <c r="F263" s="87"/>
      <c r="G263" s="87"/>
      <c r="H263" s="50"/>
      <c r="I263" s="87"/>
      <c r="J263" s="87"/>
      <c r="K263" s="87"/>
      <c r="L263" s="95"/>
      <c r="M263" s="96"/>
      <c r="N263" s="97"/>
      <c r="O263" s="87"/>
      <c r="P263" s="87"/>
      <c r="Q263" s="87"/>
      <c r="R263" s="87"/>
      <c r="S263" s="88"/>
      <c r="T263" s="87"/>
      <c r="U263" s="90"/>
      <c r="V263" s="90"/>
      <c r="W263" s="91"/>
      <c r="X263" s="53" t="str">
        <f t="shared" si="143"/>
        <v/>
      </c>
      <c r="Y263" s="61"/>
      <c r="Z263" s="53" t="str">
        <f t="shared" ca="1" si="144"/>
        <v/>
      </c>
      <c r="AA263" s="53" t="str">
        <f t="shared" si="145"/>
        <v/>
      </c>
      <c r="AB263" s="53" t="str">
        <f t="shared" si="146"/>
        <v/>
      </c>
      <c r="AC263" s="53" t="str">
        <f t="shared" si="123"/>
        <v/>
      </c>
      <c r="AD263" s="53"/>
      <c r="AF263" s="52"/>
      <c r="AG263" s="2"/>
      <c r="AH263" s="2"/>
    </row>
    <row r="264" spans="1:34" ht="14.25" customHeight="1" x14ac:dyDescent="0.25">
      <c r="A264" s="84">
        <v>121</v>
      </c>
      <c r="B264" s="98"/>
      <c r="C264" s="99"/>
      <c r="D264" s="99"/>
      <c r="E264" s="100"/>
      <c r="F264" s="86"/>
      <c r="G264" s="86"/>
      <c r="H264" s="77" t="s">
        <v>53</v>
      </c>
      <c r="I264" s="86"/>
      <c r="J264" s="87"/>
      <c r="K264" s="87"/>
      <c r="L264" s="92"/>
      <c r="M264" s="93"/>
      <c r="N264" s="94"/>
      <c r="O264" s="86"/>
      <c r="P264" s="86"/>
      <c r="Q264" s="86"/>
      <c r="R264" s="86"/>
      <c r="S264" s="88" t="str">
        <f t="shared" ref="S264" ca="1" si="151">IF(ISERROR(Z264*1),"",Z264*1)</f>
        <v/>
      </c>
      <c r="T264" s="86"/>
      <c r="U264" s="89"/>
      <c r="V264" s="90"/>
      <c r="W264" s="91"/>
      <c r="X264" s="53" t="str">
        <f t="shared" si="143"/>
        <v/>
      </c>
      <c r="Y264" s="61">
        <f>IF(B264&lt;&gt;"",IF(入国状況=1,IF(COUNTA(F264,G264,H265,I264,O264,P264,Q264,T264)=8,0,1),IF(COUNTA(F264,G264,H265,I264,O264,L264,P264,Q264,T264)=9,0,1)),0)</f>
        <v>0</v>
      </c>
      <c r="Z264" s="53" t="str">
        <f t="shared" ca="1" si="144"/>
        <v/>
      </c>
      <c r="AA264" s="53" t="str">
        <f t="shared" si="145"/>
        <v/>
      </c>
      <c r="AB264" s="53" t="str">
        <f t="shared" si="146"/>
        <v/>
      </c>
      <c r="AC264" s="53" t="str">
        <f t="shared" si="123"/>
        <v/>
      </c>
      <c r="AD264" s="53"/>
      <c r="AE264" s="52"/>
      <c r="AF264" s="52"/>
      <c r="AG264" s="2"/>
      <c r="AH264" s="2"/>
    </row>
    <row r="265" spans="1:34" ht="27" customHeight="1" x14ac:dyDescent="0.25">
      <c r="A265" s="85"/>
      <c r="B265" s="101"/>
      <c r="C265" s="102"/>
      <c r="D265" s="102"/>
      <c r="E265" s="103"/>
      <c r="F265" s="87"/>
      <c r="G265" s="87"/>
      <c r="H265" s="50"/>
      <c r="I265" s="87"/>
      <c r="J265" s="87"/>
      <c r="K265" s="87"/>
      <c r="L265" s="95"/>
      <c r="M265" s="96"/>
      <c r="N265" s="97"/>
      <c r="O265" s="87"/>
      <c r="P265" s="87"/>
      <c r="Q265" s="87"/>
      <c r="R265" s="87"/>
      <c r="S265" s="88"/>
      <c r="T265" s="87"/>
      <c r="U265" s="90"/>
      <c r="V265" s="90"/>
      <c r="W265" s="91"/>
      <c r="X265" s="53" t="str">
        <f t="shared" si="143"/>
        <v/>
      </c>
      <c r="Y265" s="61"/>
      <c r="Z265" s="53" t="str">
        <f t="shared" ca="1" si="144"/>
        <v/>
      </c>
      <c r="AA265" s="53" t="str">
        <f t="shared" si="145"/>
        <v/>
      </c>
      <c r="AB265" s="53" t="str">
        <f t="shared" si="146"/>
        <v/>
      </c>
      <c r="AC265" s="53" t="str">
        <f t="shared" si="123"/>
        <v/>
      </c>
      <c r="AD265" s="53"/>
      <c r="AE265" s="52"/>
      <c r="AF265" s="52"/>
      <c r="AG265" s="2"/>
      <c r="AH265" s="2"/>
    </row>
    <row r="266" spans="1:34" ht="14.25" customHeight="1" x14ac:dyDescent="0.25">
      <c r="A266" s="84">
        <v>122</v>
      </c>
      <c r="B266" s="98"/>
      <c r="C266" s="99"/>
      <c r="D266" s="99"/>
      <c r="E266" s="100"/>
      <c r="F266" s="86"/>
      <c r="G266" s="86"/>
      <c r="H266" s="77" t="s">
        <v>53</v>
      </c>
      <c r="I266" s="86"/>
      <c r="J266" s="87"/>
      <c r="K266" s="87"/>
      <c r="L266" s="92"/>
      <c r="M266" s="93"/>
      <c r="N266" s="94"/>
      <c r="O266" s="86"/>
      <c r="P266" s="86"/>
      <c r="Q266" s="86"/>
      <c r="R266" s="86"/>
      <c r="S266" s="88" t="str">
        <f t="shared" ref="S266" ca="1" si="152">IF(ISERROR(Z266*1),"",Z266*1)</f>
        <v/>
      </c>
      <c r="T266" s="86"/>
      <c r="U266" s="89"/>
      <c r="V266" s="90"/>
      <c r="W266" s="91"/>
      <c r="X266" s="53" t="str">
        <f t="shared" si="143"/>
        <v/>
      </c>
      <c r="Y266" s="61">
        <f>IF(B266&lt;&gt;"",IF(入国状況=1,IF(COUNTA(F266,G266,H267,I266,O266,P266,Q266,T266)=8,0,1),IF(COUNTA(F266,G266,H267,I266,O266,L266,P266,Q266,T266)=9,0,1)),0)</f>
        <v>0</v>
      </c>
      <c r="Z266" s="53" t="str">
        <f t="shared" ca="1" si="144"/>
        <v/>
      </c>
      <c r="AA266" s="53" t="str">
        <f t="shared" si="145"/>
        <v/>
      </c>
      <c r="AB266" s="53" t="str">
        <f t="shared" si="146"/>
        <v/>
      </c>
      <c r="AC266" s="53" t="str">
        <f t="shared" si="123"/>
        <v/>
      </c>
      <c r="AD266" s="53"/>
      <c r="AE266" s="52"/>
      <c r="AF266" s="52"/>
      <c r="AG266" s="2"/>
      <c r="AH266" s="2"/>
    </row>
    <row r="267" spans="1:34" ht="27" customHeight="1" x14ac:dyDescent="0.25">
      <c r="A267" s="85"/>
      <c r="B267" s="101"/>
      <c r="C267" s="102"/>
      <c r="D267" s="102"/>
      <c r="E267" s="103"/>
      <c r="F267" s="87"/>
      <c r="G267" s="87"/>
      <c r="H267" s="50"/>
      <c r="I267" s="87"/>
      <c r="J267" s="87"/>
      <c r="K267" s="87"/>
      <c r="L267" s="95"/>
      <c r="M267" s="96"/>
      <c r="N267" s="97"/>
      <c r="O267" s="87"/>
      <c r="P267" s="87"/>
      <c r="Q267" s="87"/>
      <c r="R267" s="87"/>
      <c r="S267" s="88"/>
      <c r="T267" s="87"/>
      <c r="U267" s="90"/>
      <c r="V267" s="90"/>
      <c r="W267" s="91"/>
      <c r="X267" s="53" t="str">
        <f t="shared" si="143"/>
        <v/>
      </c>
      <c r="Y267" s="61"/>
      <c r="Z267" s="53" t="str">
        <f t="shared" ca="1" si="144"/>
        <v/>
      </c>
      <c r="AA267" s="53" t="str">
        <f t="shared" si="145"/>
        <v/>
      </c>
      <c r="AB267" s="53" t="str">
        <f t="shared" si="146"/>
        <v/>
      </c>
      <c r="AC267" s="53" t="str">
        <f t="shared" si="123"/>
        <v/>
      </c>
      <c r="AD267" s="53"/>
      <c r="AE267" s="52"/>
      <c r="AF267" s="52"/>
      <c r="AG267" s="2"/>
      <c r="AH267" s="2"/>
    </row>
    <row r="268" spans="1:34" ht="14.25" customHeight="1" x14ac:dyDescent="0.25">
      <c r="A268" s="84">
        <v>123</v>
      </c>
      <c r="B268" s="98"/>
      <c r="C268" s="99"/>
      <c r="D268" s="99"/>
      <c r="E268" s="100"/>
      <c r="F268" s="86"/>
      <c r="G268" s="86"/>
      <c r="H268" s="77" t="s">
        <v>53</v>
      </c>
      <c r="I268" s="86"/>
      <c r="J268" s="87"/>
      <c r="K268" s="87"/>
      <c r="L268" s="92"/>
      <c r="M268" s="93"/>
      <c r="N268" s="94"/>
      <c r="O268" s="86"/>
      <c r="P268" s="86"/>
      <c r="Q268" s="86"/>
      <c r="R268" s="86"/>
      <c r="S268" s="88" t="str">
        <f t="shared" ref="S268" ca="1" si="153">IF(ISERROR(Z268*1),"",Z268*1)</f>
        <v/>
      </c>
      <c r="T268" s="86"/>
      <c r="U268" s="89"/>
      <c r="V268" s="90"/>
      <c r="W268" s="91"/>
      <c r="X268" s="53" t="str">
        <f t="shared" si="143"/>
        <v/>
      </c>
      <c r="Y268" s="61">
        <f>IF(B268&lt;&gt;"",IF(入国状況=1,IF(COUNTA(F268,G268,H269,I268,O268,P268,Q268,T268)=8,0,1),IF(COUNTA(F268,G268,H269,I268,O268,L268,P268,Q268,T268)=9,0,1)),0)</f>
        <v>0</v>
      </c>
      <c r="Z268" s="53" t="str">
        <f t="shared" ca="1" si="144"/>
        <v/>
      </c>
      <c r="AA268" s="53" t="str">
        <f t="shared" si="145"/>
        <v/>
      </c>
      <c r="AB268" s="53" t="str">
        <f t="shared" si="146"/>
        <v/>
      </c>
      <c r="AC268" s="53" t="str">
        <f t="shared" si="123"/>
        <v/>
      </c>
      <c r="AD268" s="53"/>
      <c r="AE268" s="52"/>
      <c r="AF268" s="52"/>
      <c r="AG268" s="2"/>
      <c r="AH268" s="2"/>
    </row>
    <row r="269" spans="1:34" ht="27" customHeight="1" x14ac:dyDescent="0.25">
      <c r="A269" s="85"/>
      <c r="B269" s="101"/>
      <c r="C269" s="102"/>
      <c r="D269" s="102"/>
      <c r="E269" s="103"/>
      <c r="F269" s="87"/>
      <c r="G269" s="87"/>
      <c r="H269" s="50"/>
      <c r="I269" s="87"/>
      <c r="J269" s="87"/>
      <c r="K269" s="87"/>
      <c r="L269" s="95"/>
      <c r="M269" s="96"/>
      <c r="N269" s="97"/>
      <c r="O269" s="87"/>
      <c r="P269" s="87"/>
      <c r="Q269" s="87"/>
      <c r="R269" s="87"/>
      <c r="S269" s="88"/>
      <c r="T269" s="87"/>
      <c r="U269" s="90"/>
      <c r="V269" s="90"/>
      <c r="W269" s="91"/>
      <c r="X269" s="53" t="str">
        <f t="shared" si="143"/>
        <v/>
      </c>
      <c r="Y269" s="61"/>
      <c r="Z269" s="53" t="str">
        <f t="shared" ca="1" si="144"/>
        <v/>
      </c>
      <c r="AA269" s="53" t="str">
        <f t="shared" si="145"/>
        <v/>
      </c>
      <c r="AB269" s="53" t="str">
        <f t="shared" si="146"/>
        <v/>
      </c>
      <c r="AC269" s="53" t="str">
        <f t="shared" si="123"/>
        <v/>
      </c>
      <c r="AD269" s="53"/>
      <c r="AE269" s="52"/>
      <c r="AF269" s="52"/>
      <c r="AG269" s="2"/>
      <c r="AH269" s="2"/>
    </row>
    <row r="270" spans="1:34" ht="14.25" customHeight="1" x14ac:dyDescent="0.25">
      <c r="A270" s="84">
        <v>124</v>
      </c>
      <c r="B270" s="98"/>
      <c r="C270" s="99"/>
      <c r="D270" s="99"/>
      <c r="E270" s="100"/>
      <c r="F270" s="86"/>
      <c r="G270" s="86"/>
      <c r="H270" s="77" t="s">
        <v>53</v>
      </c>
      <c r="I270" s="86"/>
      <c r="J270" s="87"/>
      <c r="K270" s="87"/>
      <c r="L270" s="92"/>
      <c r="M270" s="93"/>
      <c r="N270" s="94"/>
      <c r="O270" s="86"/>
      <c r="P270" s="86"/>
      <c r="Q270" s="86"/>
      <c r="R270" s="86"/>
      <c r="S270" s="88" t="str">
        <f t="shared" ref="S270" ca="1" si="154">IF(ISERROR(Z270*1),"",Z270*1)</f>
        <v/>
      </c>
      <c r="T270" s="86"/>
      <c r="U270" s="89"/>
      <c r="V270" s="90"/>
      <c r="W270" s="91"/>
      <c r="X270" s="53" t="str">
        <f t="shared" si="143"/>
        <v/>
      </c>
      <c r="Y270" s="61">
        <f>IF(B270&lt;&gt;"",IF(入国状況=1,IF(COUNTA(F270,G270,H271,I270,O270,P270,Q270,T270)=8,0,1),IF(COUNTA(F270,G270,H271,I270,O270,L270,P270,Q270,T270)=9,0,1)),0)</f>
        <v>0</v>
      </c>
      <c r="Z270" s="53" t="str">
        <f t="shared" ca="1" si="144"/>
        <v/>
      </c>
      <c r="AA270" s="53" t="str">
        <f t="shared" si="145"/>
        <v/>
      </c>
      <c r="AB270" s="53" t="str">
        <f t="shared" si="146"/>
        <v/>
      </c>
      <c r="AC270" s="53" t="str">
        <f t="shared" si="123"/>
        <v/>
      </c>
      <c r="AD270" s="53"/>
      <c r="AE270" s="52"/>
      <c r="AF270" s="52"/>
      <c r="AG270" s="2"/>
      <c r="AH270" s="2"/>
    </row>
    <row r="271" spans="1:34" ht="27" customHeight="1" x14ac:dyDescent="0.25">
      <c r="A271" s="85"/>
      <c r="B271" s="101"/>
      <c r="C271" s="102"/>
      <c r="D271" s="102"/>
      <c r="E271" s="103"/>
      <c r="F271" s="87"/>
      <c r="G271" s="87"/>
      <c r="H271" s="50"/>
      <c r="I271" s="87"/>
      <c r="J271" s="87"/>
      <c r="K271" s="87"/>
      <c r="L271" s="95"/>
      <c r="M271" s="96"/>
      <c r="N271" s="97"/>
      <c r="O271" s="87"/>
      <c r="P271" s="87"/>
      <c r="Q271" s="87"/>
      <c r="R271" s="87"/>
      <c r="S271" s="88"/>
      <c r="T271" s="87"/>
      <c r="U271" s="90"/>
      <c r="V271" s="90"/>
      <c r="W271" s="91"/>
      <c r="X271" s="53" t="str">
        <f t="shared" si="143"/>
        <v/>
      </c>
      <c r="Y271" s="61"/>
      <c r="Z271" s="53" t="str">
        <f t="shared" ca="1" si="144"/>
        <v/>
      </c>
      <c r="AA271" s="53" t="str">
        <f t="shared" si="145"/>
        <v/>
      </c>
      <c r="AB271" s="53" t="str">
        <f t="shared" si="146"/>
        <v/>
      </c>
      <c r="AC271" s="53" t="str">
        <f t="shared" si="123"/>
        <v/>
      </c>
      <c r="AD271" s="53"/>
      <c r="AE271" s="52"/>
      <c r="AF271" s="52"/>
      <c r="AG271" s="2"/>
      <c r="AH271" s="2"/>
    </row>
    <row r="272" spans="1:34" ht="14.25" customHeight="1" x14ac:dyDescent="0.25">
      <c r="A272" s="84">
        <v>125</v>
      </c>
      <c r="B272" s="98"/>
      <c r="C272" s="99"/>
      <c r="D272" s="99"/>
      <c r="E272" s="100"/>
      <c r="F272" s="86"/>
      <c r="G272" s="86"/>
      <c r="H272" s="77" t="s">
        <v>53</v>
      </c>
      <c r="I272" s="86"/>
      <c r="J272" s="87"/>
      <c r="K272" s="87"/>
      <c r="L272" s="92"/>
      <c r="M272" s="93"/>
      <c r="N272" s="94"/>
      <c r="O272" s="86"/>
      <c r="P272" s="86"/>
      <c r="Q272" s="86"/>
      <c r="R272" s="86"/>
      <c r="S272" s="88" t="str">
        <f t="shared" ref="S272" ca="1" si="155">IF(ISERROR(Z272*1),"",Z272*1)</f>
        <v/>
      </c>
      <c r="T272" s="86"/>
      <c r="U272" s="89"/>
      <c r="V272" s="90"/>
      <c r="W272" s="91"/>
      <c r="X272" s="53" t="str">
        <f t="shared" si="143"/>
        <v/>
      </c>
      <c r="Y272" s="61">
        <f>IF(B272&lt;&gt;"",IF(入国状況=1,IF(COUNTA(F272,G272,H273,I272,O272,P272,Q272,T272)=8,0,1),IF(COUNTA(F272,G272,H273,I272,O272,L272,P272,Q272,T272)=9,0,1)),0)</f>
        <v>0</v>
      </c>
      <c r="Z272" s="53" t="str">
        <f t="shared" ca="1" si="144"/>
        <v/>
      </c>
      <c r="AA272" s="53" t="str">
        <f t="shared" si="145"/>
        <v/>
      </c>
      <c r="AB272" s="53" t="str">
        <f t="shared" si="146"/>
        <v/>
      </c>
      <c r="AC272" s="53" t="str">
        <f t="shared" si="123"/>
        <v/>
      </c>
      <c r="AD272" s="53"/>
      <c r="AE272" s="52"/>
      <c r="AF272" s="52"/>
      <c r="AG272" s="2"/>
      <c r="AH272" s="2"/>
    </row>
    <row r="273" spans="1:34" ht="27" customHeight="1" x14ac:dyDescent="0.25">
      <c r="A273" s="85"/>
      <c r="B273" s="101"/>
      <c r="C273" s="102"/>
      <c r="D273" s="102"/>
      <c r="E273" s="103"/>
      <c r="F273" s="87"/>
      <c r="G273" s="87"/>
      <c r="H273" s="50"/>
      <c r="I273" s="87"/>
      <c r="J273" s="87"/>
      <c r="K273" s="87"/>
      <c r="L273" s="95"/>
      <c r="M273" s="96"/>
      <c r="N273" s="97"/>
      <c r="O273" s="87"/>
      <c r="P273" s="87"/>
      <c r="Q273" s="87"/>
      <c r="R273" s="87"/>
      <c r="S273" s="88"/>
      <c r="T273" s="87"/>
      <c r="U273" s="90"/>
      <c r="V273" s="90"/>
      <c r="W273" s="91"/>
      <c r="X273" s="53" t="str">
        <f t="shared" si="143"/>
        <v/>
      </c>
      <c r="Y273" s="61"/>
      <c r="Z273" s="53" t="str">
        <f t="shared" ca="1" si="144"/>
        <v/>
      </c>
      <c r="AA273" s="53" t="str">
        <f t="shared" si="145"/>
        <v/>
      </c>
      <c r="AB273" s="53" t="str">
        <f t="shared" si="146"/>
        <v/>
      </c>
      <c r="AC273" s="53" t="str">
        <f t="shared" si="123"/>
        <v/>
      </c>
      <c r="AD273" s="53"/>
      <c r="AE273" s="52"/>
      <c r="AF273" s="52"/>
      <c r="AG273" s="2"/>
      <c r="AH273" s="2"/>
    </row>
    <row r="274" spans="1:34" ht="14.25" customHeight="1" x14ac:dyDescent="0.25">
      <c r="A274" s="84">
        <v>126</v>
      </c>
      <c r="B274" s="98"/>
      <c r="C274" s="99"/>
      <c r="D274" s="99"/>
      <c r="E274" s="100"/>
      <c r="F274" s="86"/>
      <c r="G274" s="86"/>
      <c r="H274" s="77" t="s">
        <v>53</v>
      </c>
      <c r="I274" s="86"/>
      <c r="J274" s="87"/>
      <c r="K274" s="87"/>
      <c r="L274" s="92"/>
      <c r="M274" s="93"/>
      <c r="N274" s="94"/>
      <c r="O274" s="86"/>
      <c r="P274" s="86"/>
      <c r="Q274" s="86"/>
      <c r="R274" s="86"/>
      <c r="S274" s="88" t="str">
        <f t="shared" ref="S274" ca="1" si="156">IF(ISERROR(Z274*1),"",Z274*1)</f>
        <v/>
      </c>
      <c r="T274" s="86"/>
      <c r="U274" s="89"/>
      <c r="V274" s="90"/>
      <c r="W274" s="91"/>
      <c r="X274" s="53" t="str">
        <f t="shared" si="143"/>
        <v/>
      </c>
      <c r="Y274" s="61">
        <f>IF(B274&lt;&gt;"",IF(入国状況=1,IF(COUNTA(F274,G274,H275,I274,O274,P274,Q274,T274)=8,0,1),IF(COUNTA(F274,G274,H275,I274,O274,L274,P274,Q274,T274)=9,0,1)),0)</f>
        <v>0</v>
      </c>
      <c r="Z274" s="53" t="str">
        <f t="shared" ca="1" si="144"/>
        <v/>
      </c>
      <c r="AA274" s="53" t="str">
        <f t="shared" si="145"/>
        <v/>
      </c>
      <c r="AB274" s="53" t="str">
        <f t="shared" si="146"/>
        <v/>
      </c>
      <c r="AC274" s="53" t="str">
        <f t="shared" si="123"/>
        <v/>
      </c>
      <c r="AD274" s="53"/>
      <c r="AE274" s="52"/>
      <c r="AF274" s="52"/>
      <c r="AG274" s="2"/>
      <c r="AH274" s="2"/>
    </row>
    <row r="275" spans="1:34" ht="27" customHeight="1" x14ac:dyDescent="0.25">
      <c r="A275" s="85"/>
      <c r="B275" s="101"/>
      <c r="C275" s="102"/>
      <c r="D275" s="102"/>
      <c r="E275" s="103"/>
      <c r="F275" s="87"/>
      <c r="G275" s="87"/>
      <c r="H275" s="50"/>
      <c r="I275" s="87"/>
      <c r="J275" s="87"/>
      <c r="K275" s="87"/>
      <c r="L275" s="95"/>
      <c r="M275" s="96"/>
      <c r="N275" s="97"/>
      <c r="O275" s="87"/>
      <c r="P275" s="87"/>
      <c r="Q275" s="87"/>
      <c r="R275" s="87"/>
      <c r="S275" s="88"/>
      <c r="T275" s="87"/>
      <c r="U275" s="90"/>
      <c r="V275" s="90"/>
      <c r="W275" s="91"/>
      <c r="X275" s="53" t="str">
        <f t="shared" si="143"/>
        <v/>
      </c>
      <c r="Y275" s="61"/>
      <c r="Z275" s="53" t="str">
        <f t="shared" ca="1" si="144"/>
        <v/>
      </c>
      <c r="AA275" s="53" t="str">
        <f t="shared" si="145"/>
        <v/>
      </c>
      <c r="AB275" s="53" t="str">
        <f t="shared" si="146"/>
        <v/>
      </c>
      <c r="AC275" s="53" t="str">
        <f t="shared" si="123"/>
        <v/>
      </c>
      <c r="AD275" s="53"/>
      <c r="AE275" s="52"/>
      <c r="AF275" s="52"/>
      <c r="AG275" s="2"/>
      <c r="AH275" s="2"/>
    </row>
    <row r="276" spans="1:34" ht="14.25" customHeight="1" x14ac:dyDescent="0.25">
      <c r="A276" s="84">
        <v>127</v>
      </c>
      <c r="B276" s="98"/>
      <c r="C276" s="99"/>
      <c r="D276" s="99"/>
      <c r="E276" s="100"/>
      <c r="F276" s="86"/>
      <c r="G276" s="86"/>
      <c r="H276" s="77" t="s">
        <v>53</v>
      </c>
      <c r="I276" s="86"/>
      <c r="J276" s="87"/>
      <c r="K276" s="87"/>
      <c r="L276" s="92"/>
      <c r="M276" s="93"/>
      <c r="N276" s="94"/>
      <c r="O276" s="86"/>
      <c r="P276" s="86"/>
      <c r="Q276" s="86"/>
      <c r="R276" s="86"/>
      <c r="S276" s="88" t="str">
        <f t="shared" ref="S276" ca="1" si="157">IF(ISERROR(Z276*1),"",Z276*1)</f>
        <v/>
      </c>
      <c r="T276" s="86"/>
      <c r="U276" s="89"/>
      <c r="V276" s="90"/>
      <c r="W276" s="91"/>
      <c r="X276" s="53" t="str">
        <f t="shared" si="143"/>
        <v/>
      </c>
      <c r="Y276" s="61">
        <f>IF(B276&lt;&gt;"",IF(入国状況=1,IF(COUNTA(F276,G276,H277,I276,O276,P276,Q276,T276)=8,0,1),IF(COUNTA(F276,G276,H277,I276,O276,L276,P276,Q276,T276)=9,0,1)),0)</f>
        <v>0</v>
      </c>
      <c r="Z276" s="53" t="str">
        <f t="shared" ca="1" si="144"/>
        <v/>
      </c>
      <c r="AA276" s="53" t="str">
        <f t="shared" si="145"/>
        <v/>
      </c>
      <c r="AB276" s="53" t="str">
        <f t="shared" si="146"/>
        <v/>
      </c>
      <c r="AC276" s="53" t="str">
        <f t="shared" si="123"/>
        <v/>
      </c>
      <c r="AD276" s="53"/>
      <c r="AE276" s="52"/>
      <c r="AF276" s="52"/>
      <c r="AG276" s="2"/>
      <c r="AH276" s="2"/>
    </row>
    <row r="277" spans="1:34" ht="27" customHeight="1" x14ac:dyDescent="0.25">
      <c r="A277" s="85"/>
      <c r="B277" s="101"/>
      <c r="C277" s="102"/>
      <c r="D277" s="102"/>
      <c r="E277" s="103"/>
      <c r="F277" s="87"/>
      <c r="G277" s="87"/>
      <c r="H277" s="50"/>
      <c r="I277" s="87"/>
      <c r="J277" s="87"/>
      <c r="K277" s="87"/>
      <c r="L277" s="95"/>
      <c r="M277" s="96"/>
      <c r="N277" s="97"/>
      <c r="O277" s="87"/>
      <c r="P277" s="87"/>
      <c r="Q277" s="87"/>
      <c r="R277" s="87"/>
      <c r="S277" s="88"/>
      <c r="T277" s="87"/>
      <c r="U277" s="90"/>
      <c r="V277" s="90"/>
      <c r="W277" s="91"/>
      <c r="X277" s="53" t="str">
        <f t="shared" si="143"/>
        <v/>
      </c>
      <c r="Y277" s="61"/>
      <c r="Z277" s="53" t="str">
        <f t="shared" ca="1" si="144"/>
        <v/>
      </c>
      <c r="AA277" s="53" t="str">
        <f t="shared" si="145"/>
        <v/>
      </c>
      <c r="AB277" s="53" t="str">
        <f t="shared" si="146"/>
        <v/>
      </c>
      <c r="AC277" s="53" t="str">
        <f t="shared" si="123"/>
        <v/>
      </c>
      <c r="AD277" s="53"/>
      <c r="AE277" s="52"/>
      <c r="AF277" s="52"/>
      <c r="AG277" s="2"/>
      <c r="AH277" s="2"/>
    </row>
    <row r="278" spans="1:34" ht="14.25" customHeight="1" x14ac:dyDescent="0.25">
      <c r="A278" s="84">
        <v>128</v>
      </c>
      <c r="B278" s="98"/>
      <c r="C278" s="99"/>
      <c r="D278" s="99"/>
      <c r="E278" s="100"/>
      <c r="F278" s="86"/>
      <c r="G278" s="86"/>
      <c r="H278" s="77" t="s">
        <v>53</v>
      </c>
      <c r="I278" s="86"/>
      <c r="J278" s="87"/>
      <c r="K278" s="87"/>
      <c r="L278" s="92"/>
      <c r="M278" s="93"/>
      <c r="N278" s="94"/>
      <c r="O278" s="86"/>
      <c r="P278" s="86"/>
      <c r="Q278" s="86"/>
      <c r="R278" s="86"/>
      <c r="S278" s="88" t="str">
        <f t="shared" ref="S278" ca="1" si="158">IF(ISERROR(Z278*1),"",Z278*1)</f>
        <v/>
      </c>
      <c r="T278" s="86"/>
      <c r="U278" s="89"/>
      <c r="V278" s="90"/>
      <c r="W278" s="91"/>
      <c r="X278" s="53" t="str">
        <f t="shared" si="143"/>
        <v/>
      </c>
      <c r="Y278" s="61">
        <f>IF(B278&lt;&gt;"",IF(入国状況=1,IF(COUNTA(F278,G278,H279,I278,O278,P278,Q278,T278)=8,0,1),IF(COUNTA(F278,G278,H279,I278,O278,L278,P278,Q278,T278)=9,0,1)),0)</f>
        <v>0</v>
      </c>
      <c r="Z278" s="53" t="str">
        <f t="shared" ca="1" si="144"/>
        <v/>
      </c>
      <c r="AA278" s="53" t="str">
        <f t="shared" si="145"/>
        <v/>
      </c>
      <c r="AB278" s="53" t="str">
        <f t="shared" si="146"/>
        <v/>
      </c>
      <c r="AC278" s="53" t="str">
        <f t="shared" si="123"/>
        <v/>
      </c>
      <c r="AD278" s="53"/>
      <c r="AE278" s="52"/>
      <c r="AF278" s="52"/>
      <c r="AG278" s="2"/>
      <c r="AH278" s="2"/>
    </row>
    <row r="279" spans="1:34" ht="27" customHeight="1" x14ac:dyDescent="0.25">
      <c r="A279" s="85"/>
      <c r="B279" s="101"/>
      <c r="C279" s="102"/>
      <c r="D279" s="102"/>
      <c r="E279" s="103"/>
      <c r="F279" s="87"/>
      <c r="G279" s="87"/>
      <c r="H279" s="50"/>
      <c r="I279" s="87"/>
      <c r="J279" s="87"/>
      <c r="K279" s="87"/>
      <c r="L279" s="95"/>
      <c r="M279" s="96"/>
      <c r="N279" s="97"/>
      <c r="O279" s="87"/>
      <c r="P279" s="87"/>
      <c r="Q279" s="87"/>
      <c r="R279" s="87"/>
      <c r="S279" s="88"/>
      <c r="T279" s="87"/>
      <c r="U279" s="90"/>
      <c r="V279" s="90"/>
      <c r="W279" s="91"/>
      <c r="X279" s="53" t="str">
        <f t="shared" si="143"/>
        <v/>
      </c>
      <c r="Y279" s="61"/>
      <c r="Z279" s="53" t="str">
        <f t="shared" ca="1" si="144"/>
        <v/>
      </c>
      <c r="AA279" s="53" t="str">
        <f t="shared" si="145"/>
        <v/>
      </c>
      <c r="AB279" s="53" t="str">
        <f t="shared" si="146"/>
        <v/>
      </c>
      <c r="AC279" s="53" t="str">
        <f t="shared" si="123"/>
        <v/>
      </c>
      <c r="AD279" s="53"/>
      <c r="AF279" s="52"/>
      <c r="AG279" s="2"/>
      <c r="AH279" s="2"/>
    </row>
    <row r="280" spans="1:34" ht="14.25" customHeight="1" x14ac:dyDescent="0.25">
      <c r="A280" s="84">
        <v>129</v>
      </c>
      <c r="B280" s="98"/>
      <c r="C280" s="99"/>
      <c r="D280" s="99"/>
      <c r="E280" s="100"/>
      <c r="F280" s="86"/>
      <c r="G280" s="86"/>
      <c r="H280" s="77" t="s">
        <v>53</v>
      </c>
      <c r="I280" s="86"/>
      <c r="J280" s="87"/>
      <c r="K280" s="87"/>
      <c r="L280" s="92"/>
      <c r="M280" s="93"/>
      <c r="N280" s="94"/>
      <c r="O280" s="86"/>
      <c r="P280" s="86"/>
      <c r="Q280" s="86"/>
      <c r="R280" s="86"/>
      <c r="S280" s="88" t="str">
        <f t="shared" ref="S280" ca="1" si="159">IF(ISERROR(Z280*1),"",Z280*1)</f>
        <v/>
      </c>
      <c r="T280" s="86"/>
      <c r="U280" s="89"/>
      <c r="V280" s="90"/>
      <c r="W280" s="91"/>
      <c r="X280" s="53" t="str">
        <f t="shared" si="143"/>
        <v/>
      </c>
      <c r="Y280" s="61">
        <f>IF(B280&lt;&gt;"",IF(入国状況=1,IF(COUNTA(F280,G280,H281,I280,O280,P280,Q280,T280)=8,0,1),IF(COUNTA(F280,G280,H281,I280,O280,L280,P280,Q280,T280)=9,0,1)),0)</f>
        <v>0</v>
      </c>
      <c r="Z280" s="53" t="str">
        <f t="shared" ca="1" si="144"/>
        <v/>
      </c>
      <c r="AA280" s="53" t="str">
        <f t="shared" si="145"/>
        <v/>
      </c>
      <c r="AB280" s="53" t="str">
        <f t="shared" si="146"/>
        <v/>
      </c>
      <c r="AC280" s="53" t="str">
        <f t="shared" ref="AC280:AC343" si="160">IF(入国状況=1,IF(入国予定日="","",IF(入国予定日&gt;=DATEVALUE("2025/10/1"),"new保険料","old保険料")),IF(L280="","",IF(L280&gt;=DATEVALUE("2025/10/1"),"new保険料","old保険料")))</f>
        <v/>
      </c>
      <c r="AD280" s="53"/>
      <c r="AE280" s="52"/>
      <c r="AF280" s="52"/>
      <c r="AG280" s="2"/>
      <c r="AH280" s="2"/>
    </row>
    <row r="281" spans="1:34" ht="27" customHeight="1" x14ac:dyDescent="0.25">
      <c r="A281" s="85"/>
      <c r="B281" s="101"/>
      <c r="C281" s="102"/>
      <c r="D281" s="102"/>
      <c r="E281" s="103"/>
      <c r="F281" s="87"/>
      <c r="G281" s="87"/>
      <c r="H281" s="50"/>
      <c r="I281" s="87"/>
      <c r="J281" s="87"/>
      <c r="K281" s="87"/>
      <c r="L281" s="95"/>
      <c r="M281" s="96"/>
      <c r="N281" s="97"/>
      <c r="O281" s="87"/>
      <c r="P281" s="87"/>
      <c r="Q281" s="87"/>
      <c r="R281" s="87"/>
      <c r="S281" s="88"/>
      <c r="T281" s="87"/>
      <c r="U281" s="90"/>
      <c r="V281" s="90"/>
      <c r="W281" s="91"/>
      <c r="X281" s="53" t="str">
        <f t="shared" si="143"/>
        <v/>
      </c>
      <c r="Y281" s="61"/>
      <c r="Z281" s="53" t="str">
        <f t="shared" ca="1" si="144"/>
        <v/>
      </c>
      <c r="AA281" s="53" t="str">
        <f t="shared" si="145"/>
        <v/>
      </c>
      <c r="AB281" s="53" t="str">
        <f t="shared" si="146"/>
        <v/>
      </c>
      <c r="AC281" s="53" t="str">
        <f t="shared" si="160"/>
        <v/>
      </c>
      <c r="AD281" s="53"/>
      <c r="AE281" s="52"/>
      <c r="AF281" s="52"/>
      <c r="AG281" s="2"/>
      <c r="AH281" s="2"/>
    </row>
    <row r="282" spans="1:34" ht="14.25" customHeight="1" x14ac:dyDescent="0.25">
      <c r="A282" s="84">
        <v>130</v>
      </c>
      <c r="B282" s="98"/>
      <c r="C282" s="99"/>
      <c r="D282" s="99"/>
      <c r="E282" s="100"/>
      <c r="F282" s="86"/>
      <c r="G282" s="86"/>
      <c r="H282" s="77" t="s">
        <v>53</v>
      </c>
      <c r="I282" s="86"/>
      <c r="J282" s="87"/>
      <c r="K282" s="87"/>
      <c r="L282" s="92"/>
      <c r="M282" s="93"/>
      <c r="N282" s="94"/>
      <c r="O282" s="86"/>
      <c r="P282" s="86"/>
      <c r="Q282" s="86"/>
      <c r="R282" s="86"/>
      <c r="S282" s="88" t="str">
        <f t="shared" ref="S282" ca="1" si="161">IF(ISERROR(Z282*1),"",Z282*1)</f>
        <v/>
      </c>
      <c r="T282" s="86"/>
      <c r="U282" s="89"/>
      <c r="V282" s="90"/>
      <c r="W282" s="91"/>
      <c r="X282" s="53" t="str">
        <f t="shared" si="143"/>
        <v/>
      </c>
      <c r="Y282" s="61">
        <f>IF(B282&lt;&gt;"",IF(入国状況=1,IF(COUNTA(F282,G282,H283,I282,O282,P282,Q282,T282)=8,0,1),IF(COUNTA(F282,G282,H283,I282,O282,L282,P282,Q282,T282)=9,0,1)),0)</f>
        <v>0</v>
      </c>
      <c r="Z282" s="53" t="str">
        <f t="shared" ca="1" si="144"/>
        <v/>
      </c>
      <c r="AA282" s="53" t="str">
        <f t="shared" si="145"/>
        <v/>
      </c>
      <c r="AB282" s="53" t="str">
        <f t="shared" si="146"/>
        <v/>
      </c>
      <c r="AC282" s="53" t="str">
        <f t="shared" si="160"/>
        <v/>
      </c>
      <c r="AD282" s="53"/>
      <c r="AE282" s="52"/>
      <c r="AF282" s="52"/>
      <c r="AG282" s="2"/>
      <c r="AH282" s="2"/>
    </row>
    <row r="283" spans="1:34" ht="27" customHeight="1" x14ac:dyDescent="0.25">
      <c r="A283" s="85"/>
      <c r="B283" s="101"/>
      <c r="C283" s="102"/>
      <c r="D283" s="102"/>
      <c r="E283" s="103"/>
      <c r="F283" s="87"/>
      <c r="G283" s="87"/>
      <c r="H283" s="50"/>
      <c r="I283" s="87"/>
      <c r="J283" s="87"/>
      <c r="K283" s="87"/>
      <c r="L283" s="95"/>
      <c r="M283" s="96"/>
      <c r="N283" s="97"/>
      <c r="O283" s="87"/>
      <c r="P283" s="87"/>
      <c r="Q283" s="87"/>
      <c r="R283" s="87"/>
      <c r="S283" s="88"/>
      <c r="T283" s="87"/>
      <c r="U283" s="90"/>
      <c r="V283" s="90"/>
      <c r="W283" s="91"/>
      <c r="X283" s="53" t="str">
        <f t="shared" si="143"/>
        <v/>
      </c>
      <c r="Y283" s="61"/>
      <c r="Z283" s="53" t="str">
        <f t="shared" ca="1" si="144"/>
        <v/>
      </c>
      <c r="AA283" s="53" t="str">
        <f t="shared" si="145"/>
        <v/>
      </c>
      <c r="AB283" s="53" t="str">
        <f t="shared" si="146"/>
        <v/>
      </c>
      <c r="AC283" s="53" t="str">
        <f t="shared" si="160"/>
        <v/>
      </c>
      <c r="AD283" s="53"/>
      <c r="AF283" s="52"/>
      <c r="AG283" s="2"/>
      <c r="AH283" s="2"/>
    </row>
    <row r="284" spans="1:34" ht="14.25" customHeight="1" x14ac:dyDescent="0.25">
      <c r="A284" s="84">
        <v>131</v>
      </c>
      <c r="B284" s="98"/>
      <c r="C284" s="99"/>
      <c r="D284" s="99"/>
      <c r="E284" s="100"/>
      <c r="F284" s="86"/>
      <c r="G284" s="86"/>
      <c r="H284" s="77" t="s">
        <v>53</v>
      </c>
      <c r="I284" s="86"/>
      <c r="J284" s="87"/>
      <c r="K284" s="87"/>
      <c r="L284" s="92"/>
      <c r="M284" s="93"/>
      <c r="N284" s="94"/>
      <c r="O284" s="86"/>
      <c r="P284" s="86"/>
      <c r="Q284" s="86"/>
      <c r="R284" s="86"/>
      <c r="S284" s="88" t="str">
        <f t="shared" ref="S284" ca="1" si="162">IF(ISERROR(Z284*1),"",Z284*1)</f>
        <v/>
      </c>
      <c r="T284" s="86"/>
      <c r="U284" s="89"/>
      <c r="V284" s="90"/>
      <c r="W284" s="91"/>
      <c r="X284" s="53" t="str">
        <f t="shared" si="143"/>
        <v/>
      </c>
      <c r="Y284" s="61">
        <f>IF(B284&lt;&gt;"",IF(入国状況=1,IF(COUNTA(F284,G284,H285,I284,O284,P284,Q284,T284)=8,0,1),IF(COUNTA(F284,G284,H285,I284,O284,L284,P284,Q284,T284)=9,0,1)),0)</f>
        <v>0</v>
      </c>
      <c r="Z284" s="53" t="str">
        <f t="shared" ca="1" si="144"/>
        <v/>
      </c>
      <c r="AA284" s="53" t="str">
        <f t="shared" si="145"/>
        <v/>
      </c>
      <c r="AB284" s="53" t="str">
        <f t="shared" si="146"/>
        <v/>
      </c>
      <c r="AC284" s="53" t="str">
        <f t="shared" si="160"/>
        <v/>
      </c>
      <c r="AD284" s="53"/>
      <c r="AE284" s="52"/>
      <c r="AF284" s="52"/>
      <c r="AG284" s="2"/>
      <c r="AH284" s="2"/>
    </row>
    <row r="285" spans="1:34" ht="27" customHeight="1" x14ac:dyDescent="0.25">
      <c r="A285" s="85"/>
      <c r="B285" s="101"/>
      <c r="C285" s="102"/>
      <c r="D285" s="102"/>
      <c r="E285" s="103"/>
      <c r="F285" s="87"/>
      <c r="G285" s="87"/>
      <c r="H285" s="50"/>
      <c r="I285" s="87"/>
      <c r="J285" s="87"/>
      <c r="K285" s="87"/>
      <c r="L285" s="95"/>
      <c r="M285" s="96"/>
      <c r="N285" s="97"/>
      <c r="O285" s="87"/>
      <c r="P285" s="87"/>
      <c r="Q285" s="87"/>
      <c r="R285" s="87"/>
      <c r="S285" s="88"/>
      <c r="T285" s="87"/>
      <c r="U285" s="90"/>
      <c r="V285" s="90"/>
      <c r="W285" s="91"/>
      <c r="X285" s="53" t="str">
        <f t="shared" si="143"/>
        <v/>
      </c>
      <c r="Y285" s="61"/>
      <c r="Z285" s="53" t="str">
        <f t="shared" ca="1" si="144"/>
        <v/>
      </c>
      <c r="AA285" s="53" t="str">
        <f t="shared" si="145"/>
        <v/>
      </c>
      <c r="AB285" s="53" t="str">
        <f t="shared" si="146"/>
        <v/>
      </c>
      <c r="AC285" s="53" t="str">
        <f t="shared" si="160"/>
        <v/>
      </c>
      <c r="AD285" s="53"/>
      <c r="AF285" s="52"/>
      <c r="AG285" s="2"/>
      <c r="AH285" s="2"/>
    </row>
    <row r="286" spans="1:34" ht="14.25" customHeight="1" x14ac:dyDescent="0.25">
      <c r="A286" s="84">
        <v>132</v>
      </c>
      <c r="B286" s="98"/>
      <c r="C286" s="99"/>
      <c r="D286" s="99"/>
      <c r="E286" s="100"/>
      <c r="F286" s="86"/>
      <c r="G286" s="86"/>
      <c r="H286" s="77" t="s">
        <v>53</v>
      </c>
      <c r="I286" s="86"/>
      <c r="J286" s="87"/>
      <c r="K286" s="87"/>
      <c r="L286" s="92"/>
      <c r="M286" s="93"/>
      <c r="N286" s="94"/>
      <c r="O286" s="86"/>
      <c r="P286" s="86"/>
      <c r="Q286" s="86"/>
      <c r="R286" s="86"/>
      <c r="S286" s="88" t="str">
        <f t="shared" ref="S286" ca="1" si="163">IF(ISERROR(Z286*1),"",Z286*1)</f>
        <v/>
      </c>
      <c r="T286" s="86"/>
      <c r="U286" s="89"/>
      <c r="V286" s="90"/>
      <c r="W286" s="91"/>
      <c r="X286" s="53" t="str">
        <f t="shared" si="143"/>
        <v/>
      </c>
      <c r="Y286" s="61">
        <f>IF(B286&lt;&gt;"",IF(入国状況=1,IF(COUNTA(F286,G286,H287,I286,O286,P286,Q286,T286)=8,0,1),IF(COUNTA(F286,G286,H287,I286,O286,L286,P286,Q286,T286)=9,0,1)),0)</f>
        <v>0</v>
      </c>
      <c r="Z286" s="53" t="str">
        <f t="shared" ca="1" si="144"/>
        <v/>
      </c>
      <c r="AA286" s="53" t="str">
        <f t="shared" si="145"/>
        <v/>
      </c>
      <c r="AB286" s="53" t="str">
        <f t="shared" si="146"/>
        <v/>
      </c>
      <c r="AC286" s="53" t="str">
        <f t="shared" si="160"/>
        <v/>
      </c>
      <c r="AD286" s="53"/>
      <c r="AE286" s="52"/>
      <c r="AF286" s="52"/>
      <c r="AG286" s="2"/>
      <c r="AH286" s="2"/>
    </row>
    <row r="287" spans="1:34" ht="27" customHeight="1" x14ac:dyDescent="0.25">
      <c r="A287" s="85"/>
      <c r="B287" s="101"/>
      <c r="C287" s="102"/>
      <c r="D287" s="102"/>
      <c r="E287" s="103"/>
      <c r="F287" s="87"/>
      <c r="G287" s="87"/>
      <c r="H287" s="50"/>
      <c r="I287" s="87"/>
      <c r="J287" s="87"/>
      <c r="K287" s="87"/>
      <c r="L287" s="95"/>
      <c r="M287" s="96"/>
      <c r="N287" s="97"/>
      <c r="O287" s="87"/>
      <c r="P287" s="87"/>
      <c r="Q287" s="87"/>
      <c r="R287" s="87"/>
      <c r="S287" s="88"/>
      <c r="T287" s="87"/>
      <c r="U287" s="90"/>
      <c r="V287" s="90"/>
      <c r="W287" s="91"/>
      <c r="X287" s="53" t="str">
        <f t="shared" si="143"/>
        <v/>
      </c>
      <c r="Y287" s="61"/>
      <c r="Z287" s="53" t="str">
        <f t="shared" ca="1" si="144"/>
        <v/>
      </c>
      <c r="AA287" s="53" t="str">
        <f t="shared" si="145"/>
        <v/>
      </c>
      <c r="AB287" s="53" t="str">
        <f t="shared" si="146"/>
        <v/>
      </c>
      <c r="AC287" s="53" t="str">
        <f t="shared" si="160"/>
        <v/>
      </c>
      <c r="AD287" s="53"/>
      <c r="AE287" s="52"/>
      <c r="AF287" s="52"/>
      <c r="AG287" s="2"/>
      <c r="AH287" s="2"/>
    </row>
    <row r="288" spans="1:34" ht="14.25" customHeight="1" x14ac:dyDescent="0.25">
      <c r="A288" s="84">
        <v>133</v>
      </c>
      <c r="B288" s="98"/>
      <c r="C288" s="99"/>
      <c r="D288" s="99"/>
      <c r="E288" s="100"/>
      <c r="F288" s="86"/>
      <c r="G288" s="86"/>
      <c r="H288" s="77" t="s">
        <v>53</v>
      </c>
      <c r="I288" s="86"/>
      <c r="J288" s="87"/>
      <c r="K288" s="87"/>
      <c r="L288" s="92"/>
      <c r="M288" s="93"/>
      <c r="N288" s="94"/>
      <c r="O288" s="86"/>
      <c r="P288" s="86"/>
      <c r="Q288" s="86"/>
      <c r="R288" s="86"/>
      <c r="S288" s="88" t="str">
        <f t="shared" ref="S288" ca="1" si="164">IF(ISERROR(Z288*1),"",Z288*1)</f>
        <v/>
      </c>
      <c r="T288" s="86"/>
      <c r="U288" s="89"/>
      <c r="V288" s="90"/>
      <c r="W288" s="91"/>
      <c r="X288" s="53" t="str">
        <f t="shared" si="143"/>
        <v/>
      </c>
      <c r="Y288" s="61">
        <f>IF(B288&lt;&gt;"",IF(入国状況=1,IF(COUNTA(F288,G288,H289,I288,O288,P288,Q288,T288)=8,0,1),IF(COUNTA(F288,G288,H289,I288,O288,L288,P288,Q288,T288)=9,0,1)),0)</f>
        <v>0</v>
      </c>
      <c r="Z288" s="53" t="str">
        <f t="shared" ca="1" si="144"/>
        <v/>
      </c>
      <c r="AA288" s="53" t="str">
        <f t="shared" si="145"/>
        <v/>
      </c>
      <c r="AB288" s="53" t="str">
        <f t="shared" si="146"/>
        <v/>
      </c>
      <c r="AC288" s="53" t="str">
        <f t="shared" si="160"/>
        <v/>
      </c>
      <c r="AD288" s="53"/>
      <c r="AE288" s="52"/>
      <c r="AF288" s="52"/>
      <c r="AG288" s="2"/>
      <c r="AH288" s="2"/>
    </row>
    <row r="289" spans="1:34" ht="27" customHeight="1" x14ac:dyDescent="0.25">
      <c r="A289" s="85"/>
      <c r="B289" s="101"/>
      <c r="C289" s="102"/>
      <c r="D289" s="102"/>
      <c r="E289" s="103"/>
      <c r="F289" s="87"/>
      <c r="G289" s="87"/>
      <c r="H289" s="50"/>
      <c r="I289" s="87"/>
      <c r="J289" s="87"/>
      <c r="K289" s="87"/>
      <c r="L289" s="95"/>
      <c r="M289" s="96"/>
      <c r="N289" s="97"/>
      <c r="O289" s="87"/>
      <c r="P289" s="87"/>
      <c r="Q289" s="87"/>
      <c r="R289" s="87"/>
      <c r="S289" s="88"/>
      <c r="T289" s="87"/>
      <c r="U289" s="90"/>
      <c r="V289" s="90"/>
      <c r="W289" s="91"/>
      <c r="X289" s="53" t="str">
        <f t="shared" si="143"/>
        <v/>
      </c>
      <c r="Y289" s="61"/>
      <c r="Z289" s="53" t="str">
        <f t="shared" ca="1" si="144"/>
        <v/>
      </c>
      <c r="AA289" s="53" t="str">
        <f t="shared" si="145"/>
        <v/>
      </c>
      <c r="AB289" s="53" t="str">
        <f t="shared" si="146"/>
        <v/>
      </c>
      <c r="AC289" s="53" t="str">
        <f t="shared" si="160"/>
        <v/>
      </c>
      <c r="AD289" s="53"/>
      <c r="AE289" s="52"/>
      <c r="AF289" s="52"/>
      <c r="AG289" s="2"/>
      <c r="AH289" s="2"/>
    </row>
    <row r="290" spans="1:34" ht="14.25" customHeight="1" x14ac:dyDescent="0.25">
      <c r="A290" s="84">
        <v>134</v>
      </c>
      <c r="B290" s="98"/>
      <c r="C290" s="99"/>
      <c r="D290" s="99"/>
      <c r="E290" s="100"/>
      <c r="F290" s="86"/>
      <c r="G290" s="86"/>
      <c r="H290" s="77" t="s">
        <v>53</v>
      </c>
      <c r="I290" s="86"/>
      <c r="J290" s="87"/>
      <c r="K290" s="87"/>
      <c r="L290" s="92"/>
      <c r="M290" s="93"/>
      <c r="N290" s="94"/>
      <c r="O290" s="86"/>
      <c r="P290" s="86"/>
      <c r="Q290" s="86"/>
      <c r="R290" s="86"/>
      <c r="S290" s="88" t="str">
        <f t="shared" ref="S290" ca="1" si="165">IF(ISERROR(Z290*1),"",Z290*1)</f>
        <v/>
      </c>
      <c r="T290" s="86"/>
      <c r="U290" s="89"/>
      <c r="V290" s="90"/>
      <c r="W290" s="91"/>
      <c r="X290" s="53" t="str">
        <f t="shared" si="143"/>
        <v/>
      </c>
      <c r="Y290" s="61">
        <f>IF(B290&lt;&gt;"",IF(入国状況=1,IF(COUNTA(F290,G290,H291,I290,O290,P290,Q290,T290)=8,0,1),IF(COUNTA(F290,G290,H291,I290,O290,L290,P290,Q290,T290)=9,0,1)),0)</f>
        <v>0</v>
      </c>
      <c r="Z290" s="53" t="str">
        <f t="shared" ca="1" si="144"/>
        <v/>
      </c>
      <c r="AA290" s="53" t="str">
        <f t="shared" si="145"/>
        <v/>
      </c>
      <c r="AB290" s="53" t="str">
        <f t="shared" si="146"/>
        <v/>
      </c>
      <c r="AC290" s="53" t="str">
        <f t="shared" si="160"/>
        <v/>
      </c>
      <c r="AD290" s="53"/>
      <c r="AE290" s="52"/>
      <c r="AF290" s="52"/>
      <c r="AG290" s="2"/>
      <c r="AH290" s="2"/>
    </row>
    <row r="291" spans="1:34" ht="27" customHeight="1" x14ac:dyDescent="0.25">
      <c r="A291" s="85"/>
      <c r="B291" s="101"/>
      <c r="C291" s="102"/>
      <c r="D291" s="102"/>
      <c r="E291" s="103"/>
      <c r="F291" s="87"/>
      <c r="G291" s="87"/>
      <c r="H291" s="50"/>
      <c r="I291" s="87"/>
      <c r="J291" s="87"/>
      <c r="K291" s="87"/>
      <c r="L291" s="95"/>
      <c r="M291" s="96"/>
      <c r="N291" s="97"/>
      <c r="O291" s="87"/>
      <c r="P291" s="87"/>
      <c r="Q291" s="87"/>
      <c r="R291" s="87"/>
      <c r="S291" s="88"/>
      <c r="T291" s="87"/>
      <c r="U291" s="90"/>
      <c r="V291" s="90"/>
      <c r="W291" s="91"/>
      <c r="X291" s="53" t="str">
        <f t="shared" si="143"/>
        <v/>
      </c>
      <c r="Y291" s="61"/>
      <c r="Z291" s="53" t="str">
        <f t="shared" ca="1" si="144"/>
        <v/>
      </c>
      <c r="AA291" s="53" t="str">
        <f t="shared" si="145"/>
        <v/>
      </c>
      <c r="AB291" s="53" t="str">
        <f t="shared" si="146"/>
        <v/>
      </c>
      <c r="AC291" s="53" t="str">
        <f t="shared" si="160"/>
        <v/>
      </c>
      <c r="AD291" s="53"/>
      <c r="AE291" s="52"/>
      <c r="AF291" s="52"/>
      <c r="AG291" s="2"/>
      <c r="AH291" s="2"/>
    </row>
    <row r="292" spans="1:34" ht="14.25" customHeight="1" x14ac:dyDescent="0.25">
      <c r="A292" s="84">
        <v>135</v>
      </c>
      <c r="B292" s="98"/>
      <c r="C292" s="99"/>
      <c r="D292" s="99"/>
      <c r="E292" s="100"/>
      <c r="F292" s="86"/>
      <c r="G292" s="86"/>
      <c r="H292" s="77" t="s">
        <v>53</v>
      </c>
      <c r="I292" s="86"/>
      <c r="J292" s="87"/>
      <c r="K292" s="87"/>
      <c r="L292" s="92"/>
      <c r="M292" s="93"/>
      <c r="N292" s="94"/>
      <c r="O292" s="86"/>
      <c r="P292" s="86"/>
      <c r="Q292" s="86"/>
      <c r="R292" s="86"/>
      <c r="S292" s="88" t="str">
        <f t="shared" ref="S292" ca="1" si="166">IF(ISERROR(Z292*1),"",Z292*1)</f>
        <v/>
      </c>
      <c r="T292" s="86"/>
      <c r="U292" s="89"/>
      <c r="V292" s="90"/>
      <c r="W292" s="91"/>
      <c r="X292" s="53" t="str">
        <f t="shared" si="143"/>
        <v/>
      </c>
      <c r="Y292" s="61">
        <f>IF(B292&lt;&gt;"",IF(入国状況=1,IF(COUNTA(F292,G292,H293,I292,O292,P292,Q292,T292)=8,0,1),IF(COUNTA(F292,G292,H293,I292,O292,L292,P292,Q292,T292)=9,0,1)),0)</f>
        <v>0</v>
      </c>
      <c r="Z292" s="53" t="str">
        <f t="shared" ca="1" si="144"/>
        <v/>
      </c>
      <c r="AA292" s="53" t="str">
        <f t="shared" si="145"/>
        <v/>
      </c>
      <c r="AB292" s="53" t="str">
        <f t="shared" si="146"/>
        <v/>
      </c>
      <c r="AC292" s="53" t="str">
        <f t="shared" si="160"/>
        <v/>
      </c>
      <c r="AD292" s="53"/>
      <c r="AE292" s="52"/>
      <c r="AF292" s="52"/>
      <c r="AG292" s="2"/>
      <c r="AH292" s="2"/>
    </row>
    <row r="293" spans="1:34" ht="27" customHeight="1" x14ac:dyDescent="0.25">
      <c r="A293" s="85"/>
      <c r="B293" s="101"/>
      <c r="C293" s="102"/>
      <c r="D293" s="102"/>
      <c r="E293" s="103"/>
      <c r="F293" s="87"/>
      <c r="G293" s="87"/>
      <c r="H293" s="50"/>
      <c r="I293" s="87"/>
      <c r="J293" s="87"/>
      <c r="K293" s="87"/>
      <c r="L293" s="95"/>
      <c r="M293" s="96"/>
      <c r="N293" s="97"/>
      <c r="O293" s="87"/>
      <c r="P293" s="87"/>
      <c r="Q293" s="87"/>
      <c r="R293" s="87"/>
      <c r="S293" s="88"/>
      <c r="T293" s="87"/>
      <c r="U293" s="90"/>
      <c r="V293" s="90"/>
      <c r="W293" s="91"/>
      <c r="X293" s="53" t="str">
        <f t="shared" si="143"/>
        <v/>
      </c>
      <c r="Y293" s="61"/>
      <c r="Z293" s="53" t="str">
        <f t="shared" ca="1" si="144"/>
        <v/>
      </c>
      <c r="AA293" s="53" t="str">
        <f t="shared" si="145"/>
        <v/>
      </c>
      <c r="AB293" s="53" t="str">
        <f t="shared" si="146"/>
        <v/>
      </c>
      <c r="AC293" s="53" t="str">
        <f t="shared" si="160"/>
        <v/>
      </c>
      <c r="AD293" s="53"/>
      <c r="AE293" s="52"/>
      <c r="AF293" s="52"/>
      <c r="AG293" s="2"/>
      <c r="AH293" s="2"/>
    </row>
    <row r="294" spans="1:34" ht="14.25" customHeight="1" x14ac:dyDescent="0.25">
      <c r="A294" s="84">
        <v>136</v>
      </c>
      <c r="B294" s="98"/>
      <c r="C294" s="99"/>
      <c r="D294" s="99"/>
      <c r="E294" s="100"/>
      <c r="F294" s="86"/>
      <c r="G294" s="86"/>
      <c r="H294" s="77" t="s">
        <v>53</v>
      </c>
      <c r="I294" s="86"/>
      <c r="J294" s="87"/>
      <c r="K294" s="87"/>
      <c r="L294" s="92"/>
      <c r="M294" s="93"/>
      <c r="N294" s="94"/>
      <c r="O294" s="86"/>
      <c r="P294" s="86"/>
      <c r="Q294" s="86"/>
      <c r="R294" s="86"/>
      <c r="S294" s="88" t="str">
        <f t="shared" ref="S294" ca="1" si="167">IF(ISERROR(Z294*1),"",Z294*1)</f>
        <v/>
      </c>
      <c r="T294" s="86"/>
      <c r="U294" s="89"/>
      <c r="V294" s="90"/>
      <c r="W294" s="91"/>
      <c r="X294" s="53" t="str">
        <f t="shared" si="143"/>
        <v/>
      </c>
      <c r="Y294" s="61">
        <f>IF(B294&lt;&gt;"",IF(入国状況=1,IF(COUNTA(F294,G294,H295,I294,O294,P294,Q294,T294)=8,0,1),IF(COUNTA(F294,G294,H295,I294,O294,L294,P294,Q294,T294)=9,0,1)),0)</f>
        <v>0</v>
      </c>
      <c r="Z294" s="53" t="str">
        <f t="shared" ca="1" si="144"/>
        <v/>
      </c>
      <c r="AA294" s="53" t="str">
        <f t="shared" si="145"/>
        <v/>
      </c>
      <c r="AB294" s="53" t="str">
        <f t="shared" si="146"/>
        <v/>
      </c>
      <c r="AC294" s="53" t="str">
        <f t="shared" si="160"/>
        <v/>
      </c>
      <c r="AD294" s="53"/>
      <c r="AE294" s="52"/>
      <c r="AF294" s="52"/>
      <c r="AG294" s="2"/>
      <c r="AH294" s="2"/>
    </row>
    <row r="295" spans="1:34" ht="27" customHeight="1" x14ac:dyDescent="0.25">
      <c r="A295" s="85"/>
      <c r="B295" s="101"/>
      <c r="C295" s="102"/>
      <c r="D295" s="102"/>
      <c r="E295" s="103"/>
      <c r="F295" s="87"/>
      <c r="G295" s="87"/>
      <c r="H295" s="50"/>
      <c r="I295" s="87"/>
      <c r="J295" s="87"/>
      <c r="K295" s="87"/>
      <c r="L295" s="95"/>
      <c r="M295" s="96"/>
      <c r="N295" s="97"/>
      <c r="O295" s="87"/>
      <c r="P295" s="87"/>
      <c r="Q295" s="87"/>
      <c r="R295" s="87"/>
      <c r="S295" s="88"/>
      <c r="T295" s="87"/>
      <c r="U295" s="90"/>
      <c r="V295" s="90"/>
      <c r="W295" s="91"/>
      <c r="X295" s="53" t="str">
        <f t="shared" si="143"/>
        <v/>
      </c>
      <c r="Y295" s="61"/>
      <c r="Z295" s="53" t="str">
        <f t="shared" ca="1" si="144"/>
        <v/>
      </c>
      <c r="AA295" s="53" t="str">
        <f t="shared" si="145"/>
        <v/>
      </c>
      <c r="AB295" s="53" t="str">
        <f t="shared" si="146"/>
        <v/>
      </c>
      <c r="AC295" s="53" t="str">
        <f t="shared" si="160"/>
        <v/>
      </c>
      <c r="AD295" s="53"/>
      <c r="AE295" s="52"/>
      <c r="AF295" s="52"/>
      <c r="AG295" s="2"/>
      <c r="AH295" s="2"/>
    </row>
    <row r="296" spans="1:34" ht="14.25" customHeight="1" x14ac:dyDescent="0.25">
      <c r="A296" s="84">
        <v>137</v>
      </c>
      <c r="B296" s="98"/>
      <c r="C296" s="99"/>
      <c r="D296" s="99"/>
      <c r="E296" s="100"/>
      <c r="F296" s="86"/>
      <c r="G296" s="86"/>
      <c r="H296" s="77" t="s">
        <v>53</v>
      </c>
      <c r="I296" s="86"/>
      <c r="J296" s="87"/>
      <c r="K296" s="87"/>
      <c r="L296" s="92"/>
      <c r="M296" s="93"/>
      <c r="N296" s="94"/>
      <c r="O296" s="86"/>
      <c r="P296" s="86"/>
      <c r="Q296" s="86"/>
      <c r="R296" s="86"/>
      <c r="S296" s="88" t="str">
        <f t="shared" ref="S296" ca="1" si="168">IF(ISERROR(Z296*1),"",Z296*1)</f>
        <v/>
      </c>
      <c r="T296" s="86"/>
      <c r="U296" s="89"/>
      <c r="V296" s="90"/>
      <c r="W296" s="91"/>
      <c r="X296" s="53" t="str">
        <f t="shared" si="143"/>
        <v/>
      </c>
      <c r="Y296" s="61">
        <f>IF(B296&lt;&gt;"",IF(入国状況=1,IF(COUNTA(F296,G296,H297,I296,O296,P296,Q296,T296)=8,0,1),IF(COUNTA(F296,G296,H297,I296,O296,L296,P296,Q296,T296)=9,0,1)),0)</f>
        <v>0</v>
      </c>
      <c r="Z296" s="53" t="str">
        <f t="shared" ca="1" si="144"/>
        <v/>
      </c>
      <c r="AA296" s="53" t="str">
        <f t="shared" si="145"/>
        <v/>
      </c>
      <c r="AB296" s="53" t="str">
        <f t="shared" si="146"/>
        <v/>
      </c>
      <c r="AC296" s="53" t="str">
        <f t="shared" si="160"/>
        <v/>
      </c>
      <c r="AD296" s="53"/>
      <c r="AE296" s="52"/>
      <c r="AF296" s="52"/>
      <c r="AG296" s="2"/>
      <c r="AH296" s="2"/>
    </row>
    <row r="297" spans="1:34" ht="27" customHeight="1" x14ac:dyDescent="0.25">
      <c r="A297" s="85"/>
      <c r="B297" s="101"/>
      <c r="C297" s="102"/>
      <c r="D297" s="102"/>
      <c r="E297" s="103"/>
      <c r="F297" s="87"/>
      <c r="G297" s="87"/>
      <c r="H297" s="50"/>
      <c r="I297" s="87"/>
      <c r="J297" s="87"/>
      <c r="K297" s="87"/>
      <c r="L297" s="95"/>
      <c r="M297" s="96"/>
      <c r="N297" s="97"/>
      <c r="O297" s="87"/>
      <c r="P297" s="87"/>
      <c r="Q297" s="87"/>
      <c r="R297" s="87"/>
      <c r="S297" s="88"/>
      <c r="T297" s="87"/>
      <c r="U297" s="90"/>
      <c r="V297" s="90"/>
      <c r="W297" s="91"/>
      <c r="X297" s="53" t="str">
        <f t="shared" si="143"/>
        <v/>
      </c>
      <c r="Y297" s="61"/>
      <c r="Z297" s="53" t="str">
        <f t="shared" ca="1" si="144"/>
        <v/>
      </c>
      <c r="AA297" s="53" t="str">
        <f t="shared" si="145"/>
        <v/>
      </c>
      <c r="AB297" s="53" t="str">
        <f t="shared" si="146"/>
        <v/>
      </c>
      <c r="AC297" s="53" t="str">
        <f t="shared" si="160"/>
        <v/>
      </c>
      <c r="AD297" s="53"/>
      <c r="AE297" s="52"/>
      <c r="AF297" s="52"/>
      <c r="AG297" s="2"/>
      <c r="AH297" s="2"/>
    </row>
    <row r="298" spans="1:34" ht="14.25" customHeight="1" x14ac:dyDescent="0.25">
      <c r="A298" s="84">
        <v>138</v>
      </c>
      <c r="B298" s="98"/>
      <c r="C298" s="99"/>
      <c r="D298" s="99"/>
      <c r="E298" s="100"/>
      <c r="F298" s="86"/>
      <c r="G298" s="86"/>
      <c r="H298" s="77" t="s">
        <v>53</v>
      </c>
      <c r="I298" s="86"/>
      <c r="J298" s="87"/>
      <c r="K298" s="87"/>
      <c r="L298" s="92"/>
      <c r="M298" s="93"/>
      <c r="N298" s="94"/>
      <c r="O298" s="86"/>
      <c r="P298" s="86"/>
      <c r="Q298" s="86"/>
      <c r="R298" s="86"/>
      <c r="S298" s="88" t="str">
        <f t="shared" ref="S298" ca="1" si="169">IF(ISERROR(Z298*1),"",Z298*1)</f>
        <v/>
      </c>
      <c r="T298" s="86"/>
      <c r="U298" s="89"/>
      <c r="V298" s="90"/>
      <c r="W298" s="91"/>
      <c r="X298" s="53" t="str">
        <f t="shared" si="143"/>
        <v/>
      </c>
      <c r="Y298" s="61">
        <f>IF(B298&lt;&gt;"",IF(入国状況=1,IF(COUNTA(F298,G298,H299,I298,O298,P298,Q298,T298)=8,0,1),IF(COUNTA(F298,G298,H299,I298,O298,L298,P298,Q298,T298)=9,0,1)),0)</f>
        <v>0</v>
      </c>
      <c r="Z298" s="53" t="str">
        <f t="shared" ca="1" si="144"/>
        <v/>
      </c>
      <c r="AA298" s="53" t="str">
        <f t="shared" si="145"/>
        <v/>
      </c>
      <c r="AB298" s="53" t="str">
        <f t="shared" si="146"/>
        <v/>
      </c>
      <c r="AC298" s="53" t="str">
        <f t="shared" si="160"/>
        <v/>
      </c>
      <c r="AD298" s="53"/>
      <c r="AE298" s="52"/>
      <c r="AF298" s="52"/>
      <c r="AG298" s="2"/>
      <c r="AH298" s="2"/>
    </row>
    <row r="299" spans="1:34" ht="27" customHeight="1" x14ac:dyDescent="0.25">
      <c r="A299" s="85"/>
      <c r="B299" s="101"/>
      <c r="C299" s="102"/>
      <c r="D299" s="102"/>
      <c r="E299" s="103"/>
      <c r="F299" s="87"/>
      <c r="G299" s="87"/>
      <c r="H299" s="50"/>
      <c r="I299" s="87"/>
      <c r="J299" s="87"/>
      <c r="K299" s="87"/>
      <c r="L299" s="95"/>
      <c r="M299" s="96"/>
      <c r="N299" s="97"/>
      <c r="O299" s="87"/>
      <c r="P299" s="87"/>
      <c r="Q299" s="87"/>
      <c r="R299" s="87"/>
      <c r="S299" s="88"/>
      <c r="T299" s="87"/>
      <c r="U299" s="90"/>
      <c r="V299" s="90"/>
      <c r="W299" s="91"/>
      <c r="X299" s="53" t="str">
        <f t="shared" si="143"/>
        <v/>
      </c>
      <c r="Y299" s="61"/>
      <c r="Z299" s="53" t="str">
        <f t="shared" ca="1" si="144"/>
        <v/>
      </c>
      <c r="AA299" s="53" t="str">
        <f t="shared" si="145"/>
        <v/>
      </c>
      <c r="AB299" s="53" t="str">
        <f t="shared" si="146"/>
        <v/>
      </c>
      <c r="AC299" s="53" t="str">
        <f t="shared" si="160"/>
        <v/>
      </c>
      <c r="AD299" s="53"/>
      <c r="AE299" s="52"/>
      <c r="AF299" s="52"/>
      <c r="AG299" s="2"/>
      <c r="AH299" s="2"/>
    </row>
    <row r="300" spans="1:34" ht="14.25" customHeight="1" x14ac:dyDescent="0.25">
      <c r="A300" s="84">
        <v>139</v>
      </c>
      <c r="B300" s="98"/>
      <c r="C300" s="99"/>
      <c r="D300" s="99"/>
      <c r="E300" s="100"/>
      <c r="F300" s="86"/>
      <c r="G300" s="86"/>
      <c r="H300" s="77" t="s">
        <v>53</v>
      </c>
      <c r="I300" s="86"/>
      <c r="J300" s="87"/>
      <c r="K300" s="87"/>
      <c r="L300" s="92"/>
      <c r="M300" s="93"/>
      <c r="N300" s="94"/>
      <c r="O300" s="86"/>
      <c r="P300" s="86"/>
      <c r="Q300" s="86"/>
      <c r="R300" s="86"/>
      <c r="S300" s="88" t="str">
        <f t="shared" ref="S300" ca="1" si="170">IF(ISERROR(Z300*1),"",Z300*1)</f>
        <v/>
      </c>
      <c r="T300" s="86"/>
      <c r="U300" s="89"/>
      <c r="V300" s="90"/>
      <c r="W300" s="91"/>
      <c r="X300" s="53" t="str">
        <f t="shared" si="143"/>
        <v/>
      </c>
      <c r="Y300" s="61">
        <f>IF(B300&lt;&gt;"",IF(入国状況=1,IF(COUNTA(F300,G300,H301,I300,O300,P300,Q300,T300)=8,0,1),IF(COUNTA(F300,G300,H301,I300,O300,L300,P300,Q300,T300)=9,0,1)),0)</f>
        <v>0</v>
      </c>
      <c r="Z300" s="53" t="str">
        <f t="shared" ca="1" si="144"/>
        <v/>
      </c>
      <c r="AA300" s="53" t="str">
        <f t="shared" si="145"/>
        <v/>
      </c>
      <c r="AB300" s="53" t="str">
        <f t="shared" si="146"/>
        <v/>
      </c>
      <c r="AC300" s="53" t="str">
        <f t="shared" si="160"/>
        <v/>
      </c>
      <c r="AD300" s="53"/>
      <c r="AE300" s="52"/>
      <c r="AF300" s="52"/>
      <c r="AG300" s="2"/>
      <c r="AH300" s="2"/>
    </row>
    <row r="301" spans="1:34" ht="27" customHeight="1" x14ac:dyDescent="0.25">
      <c r="A301" s="85"/>
      <c r="B301" s="101"/>
      <c r="C301" s="102"/>
      <c r="D301" s="102"/>
      <c r="E301" s="103"/>
      <c r="F301" s="87"/>
      <c r="G301" s="87"/>
      <c r="H301" s="50"/>
      <c r="I301" s="87"/>
      <c r="J301" s="87"/>
      <c r="K301" s="87"/>
      <c r="L301" s="95"/>
      <c r="M301" s="96"/>
      <c r="N301" s="97"/>
      <c r="O301" s="87"/>
      <c r="P301" s="87"/>
      <c r="Q301" s="87"/>
      <c r="R301" s="87"/>
      <c r="S301" s="88"/>
      <c r="T301" s="87"/>
      <c r="U301" s="90"/>
      <c r="V301" s="90"/>
      <c r="W301" s="91"/>
      <c r="X301" s="53" t="str">
        <f t="shared" si="143"/>
        <v/>
      </c>
      <c r="Y301" s="61"/>
      <c r="Z301" s="53" t="str">
        <f t="shared" ca="1" si="144"/>
        <v/>
      </c>
      <c r="AA301" s="53" t="str">
        <f t="shared" si="145"/>
        <v/>
      </c>
      <c r="AB301" s="53" t="str">
        <f t="shared" si="146"/>
        <v/>
      </c>
      <c r="AC301" s="53" t="str">
        <f t="shared" si="160"/>
        <v/>
      </c>
      <c r="AD301" s="53"/>
      <c r="AF301" s="52"/>
      <c r="AG301" s="2"/>
      <c r="AH301" s="2"/>
    </row>
    <row r="302" spans="1:34" ht="14.25" customHeight="1" x14ac:dyDescent="0.25">
      <c r="A302" s="84">
        <v>140</v>
      </c>
      <c r="B302" s="98"/>
      <c r="C302" s="99"/>
      <c r="D302" s="99"/>
      <c r="E302" s="100"/>
      <c r="F302" s="86"/>
      <c r="G302" s="86"/>
      <c r="H302" s="77" t="s">
        <v>53</v>
      </c>
      <c r="I302" s="86"/>
      <c r="J302" s="87"/>
      <c r="K302" s="87"/>
      <c r="L302" s="92"/>
      <c r="M302" s="93"/>
      <c r="N302" s="94"/>
      <c r="O302" s="86"/>
      <c r="P302" s="86"/>
      <c r="Q302" s="86"/>
      <c r="R302" s="86"/>
      <c r="S302" s="88" t="str">
        <f t="shared" ref="S302" ca="1" si="171">IF(ISERROR(Z302*1),"",Z302*1)</f>
        <v/>
      </c>
      <c r="T302" s="86"/>
      <c r="U302" s="89"/>
      <c r="V302" s="90"/>
      <c r="W302" s="91"/>
      <c r="X302" s="53" t="str">
        <f t="shared" si="143"/>
        <v/>
      </c>
      <c r="Y302" s="61">
        <f>IF(B302&lt;&gt;"",IF(入国状況=1,IF(COUNTA(F302,G302,H303,I302,O302,P302,Q302,T302)=8,0,1),IF(COUNTA(F302,G302,H303,I302,O302,L302,P302,Q302,T302)=9,0,1)),0)</f>
        <v>0</v>
      </c>
      <c r="Z302" s="53" t="str">
        <f t="shared" ca="1" si="144"/>
        <v/>
      </c>
      <c r="AA302" s="53" t="str">
        <f t="shared" si="145"/>
        <v/>
      </c>
      <c r="AB302" s="53" t="str">
        <f t="shared" si="146"/>
        <v/>
      </c>
      <c r="AC302" s="53" t="str">
        <f t="shared" si="160"/>
        <v/>
      </c>
      <c r="AD302" s="53"/>
      <c r="AE302" s="52"/>
      <c r="AF302" s="52"/>
      <c r="AG302" s="2"/>
      <c r="AH302" s="2"/>
    </row>
    <row r="303" spans="1:34" ht="27" customHeight="1" x14ac:dyDescent="0.25">
      <c r="A303" s="85"/>
      <c r="B303" s="101"/>
      <c r="C303" s="102"/>
      <c r="D303" s="102"/>
      <c r="E303" s="103"/>
      <c r="F303" s="87"/>
      <c r="G303" s="87"/>
      <c r="H303" s="50"/>
      <c r="I303" s="87"/>
      <c r="J303" s="87"/>
      <c r="K303" s="87"/>
      <c r="L303" s="95"/>
      <c r="M303" s="96"/>
      <c r="N303" s="97"/>
      <c r="O303" s="87"/>
      <c r="P303" s="87"/>
      <c r="Q303" s="87"/>
      <c r="R303" s="87"/>
      <c r="S303" s="88"/>
      <c r="T303" s="87"/>
      <c r="U303" s="90"/>
      <c r="V303" s="90"/>
      <c r="W303" s="91"/>
      <c r="X303" s="53" t="str">
        <f t="shared" si="143"/>
        <v/>
      </c>
      <c r="Y303" s="61"/>
      <c r="Z303" s="53" t="str">
        <f t="shared" ca="1" si="144"/>
        <v/>
      </c>
      <c r="AA303" s="53" t="str">
        <f t="shared" si="145"/>
        <v/>
      </c>
      <c r="AB303" s="53" t="str">
        <f t="shared" si="146"/>
        <v/>
      </c>
      <c r="AC303" s="53" t="str">
        <f t="shared" si="160"/>
        <v/>
      </c>
      <c r="AD303" s="53"/>
      <c r="AE303" s="52"/>
      <c r="AF303" s="52"/>
      <c r="AG303" s="2"/>
      <c r="AH303" s="2"/>
    </row>
    <row r="304" spans="1:34" ht="14.25" customHeight="1" x14ac:dyDescent="0.25">
      <c r="A304" s="84">
        <v>141</v>
      </c>
      <c r="B304" s="98"/>
      <c r="C304" s="99"/>
      <c r="D304" s="99"/>
      <c r="E304" s="100"/>
      <c r="F304" s="86"/>
      <c r="G304" s="86"/>
      <c r="H304" s="77" t="s">
        <v>53</v>
      </c>
      <c r="I304" s="86"/>
      <c r="J304" s="87"/>
      <c r="K304" s="87"/>
      <c r="L304" s="92"/>
      <c r="M304" s="93"/>
      <c r="N304" s="94"/>
      <c r="O304" s="86"/>
      <c r="P304" s="86"/>
      <c r="Q304" s="86"/>
      <c r="R304" s="86"/>
      <c r="S304" s="88" t="str">
        <f t="shared" ref="S304" ca="1" si="172">IF(ISERROR(Z304*1),"",Z304*1)</f>
        <v/>
      </c>
      <c r="T304" s="86"/>
      <c r="U304" s="89"/>
      <c r="V304" s="90"/>
      <c r="W304" s="91"/>
      <c r="X304" s="53" t="str">
        <f t="shared" si="143"/>
        <v/>
      </c>
      <c r="Y304" s="61">
        <f>IF(B304&lt;&gt;"",IF(入国状況=1,IF(COUNTA(F304,G304,H305,I304,O304,P304,Q304,T304)=8,0,1),IF(COUNTA(F304,G304,H305,I304,O304,L304,P304,Q304,T304)=9,0,1)),0)</f>
        <v>0</v>
      </c>
      <c r="Z304" s="53" t="str">
        <f t="shared" ca="1" si="144"/>
        <v/>
      </c>
      <c r="AA304" s="53" t="str">
        <f t="shared" si="145"/>
        <v/>
      </c>
      <c r="AB304" s="53" t="str">
        <f t="shared" si="146"/>
        <v/>
      </c>
      <c r="AC304" s="53" t="str">
        <f t="shared" si="160"/>
        <v/>
      </c>
      <c r="AD304" s="53"/>
      <c r="AE304" s="52"/>
      <c r="AF304" s="52"/>
      <c r="AG304" s="2"/>
      <c r="AH304" s="2"/>
    </row>
    <row r="305" spans="1:34" ht="27" customHeight="1" x14ac:dyDescent="0.25">
      <c r="A305" s="85"/>
      <c r="B305" s="101"/>
      <c r="C305" s="102"/>
      <c r="D305" s="102"/>
      <c r="E305" s="103"/>
      <c r="F305" s="87"/>
      <c r="G305" s="87"/>
      <c r="H305" s="50"/>
      <c r="I305" s="87"/>
      <c r="J305" s="87"/>
      <c r="K305" s="87"/>
      <c r="L305" s="95"/>
      <c r="M305" s="96"/>
      <c r="N305" s="97"/>
      <c r="O305" s="87"/>
      <c r="P305" s="87"/>
      <c r="Q305" s="87"/>
      <c r="R305" s="87"/>
      <c r="S305" s="88"/>
      <c r="T305" s="87"/>
      <c r="U305" s="90"/>
      <c r="V305" s="90"/>
      <c r="W305" s="91"/>
      <c r="X305" s="53" t="str">
        <f t="shared" si="143"/>
        <v/>
      </c>
      <c r="Y305" s="61"/>
      <c r="Z305" s="53" t="str">
        <f t="shared" ca="1" si="144"/>
        <v/>
      </c>
      <c r="AA305" s="53" t="str">
        <f t="shared" si="145"/>
        <v/>
      </c>
      <c r="AB305" s="53" t="str">
        <f t="shared" si="146"/>
        <v/>
      </c>
      <c r="AC305" s="53" t="str">
        <f t="shared" si="160"/>
        <v/>
      </c>
      <c r="AD305" s="53"/>
      <c r="AF305" s="52"/>
      <c r="AG305" s="2"/>
      <c r="AH305" s="2"/>
    </row>
    <row r="306" spans="1:34" ht="14.25" customHeight="1" x14ac:dyDescent="0.25">
      <c r="A306" s="84">
        <v>142</v>
      </c>
      <c r="B306" s="98"/>
      <c r="C306" s="99"/>
      <c r="D306" s="99"/>
      <c r="E306" s="100"/>
      <c r="F306" s="86"/>
      <c r="G306" s="86"/>
      <c r="H306" s="77" t="s">
        <v>53</v>
      </c>
      <c r="I306" s="86"/>
      <c r="J306" s="87"/>
      <c r="K306" s="87"/>
      <c r="L306" s="92"/>
      <c r="M306" s="93"/>
      <c r="N306" s="94"/>
      <c r="O306" s="86"/>
      <c r="P306" s="86"/>
      <c r="Q306" s="86"/>
      <c r="R306" s="86"/>
      <c r="S306" s="88" t="str">
        <f t="shared" ref="S306" ca="1" si="173">IF(ISERROR(Z306*1),"",Z306*1)</f>
        <v/>
      </c>
      <c r="T306" s="86"/>
      <c r="U306" s="89"/>
      <c r="V306" s="90"/>
      <c r="W306" s="91"/>
      <c r="X306" s="53" t="str">
        <f t="shared" ref="X306:X329" si="174">CONCATENATE(O306,P306)</f>
        <v/>
      </c>
      <c r="Y306" s="61">
        <f>IF(B306&lt;&gt;"",IF(入国状況=1,IF(COUNTA(F306,G306,H307,I306,O306,P306,Q306,T306)=8,0,1),IF(COUNTA(F306,G306,H307,I306,O306,L306,P306,Q306,T306)=9,0,1)),0)</f>
        <v>0</v>
      </c>
      <c r="Z306" s="53" t="str">
        <f t="shared" ref="Z306:Z329" ca="1" si="175">IFERROR(VLOOKUP(X306,INDIRECT(AC306),AA306,0)*AB306,"")</f>
        <v/>
      </c>
      <c r="AA306" s="53" t="str">
        <f t="shared" ref="AA306:AA329" si="176">IF(ISERROR(VLOOKUP(I306,$AB$1:$AC$13,2,0)),"",VLOOKUP(I306,$AB$1:$AC$13,2,0))</f>
        <v/>
      </c>
      <c r="AB306" s="53" t="str">
        <f t="shared" ref="AB306:AB329" si="177">IF(ISERROR(VLOOKUP(Q306,$AD$1:$AE$6,2,FALSE)),"",VLOOKUP(Q306,$AD$1:$AE$6,2,FALSE))</f>
        <v/>
      </c>
      <c r="AC306" s="53" t="str">
        <f t="shared" si="160"/>
        <v/>
      </c>
      <c r="AD306" s="53"/>
      <c r="AE306" s="52"/>
      <c r="AF306" s="52"/>
      <c r="AG306" s="2"/>
      <c r="AH306" s="2"/>
    </row>
    <row r="307" spans="1:34" ht="27" customHeight="1" x14ac:dyDescent="0.25">
      <c r="A307" s="85"/>
      <c r="B307" s="101"/>
      <c r="C307" s="102"/>
      <c r="D307" s="102"/>
      <c r="E307" s="103"/>
      <c r="F307" s="87"/>
      <c r="G307" s="87"/>
      <c r="H307" s="50"/>
      <c r="I307" s="87"/>
      <c r="J307" s="87"/>
      <c r="K307" s="87"/>
      <c r="L307" s="95"/>
      <c r="M307" s="96"/>
      <c r="N307" s="97"/>
      <c r="O307" s="87"/>
      <c r="P307" s="87"/>
      <c r="Q307" s="87"/>
      <c r="R307" s="87"/>
      <c r="S307" s="88"/>
      <c r="T307" s="87"/>
      <c r="U307" s="90"/>
      <c r="V307" s="90"/>
      <c r="W307" s="91"/>
      <c r="X307" s="53" t="str">
        <f t="shared" si="174"/>
        <v/>
      </c>
      <c r="Y307" s="61"/>
      <c r="Z307" s="53" t="str">
        <f t="shared" ca="1" si="175"/>
        <v/>
      </c>
      <c r="AA307" s="53" t="str">
        <f t="shared" si="176"/>
        <v/>
      </c>
      <c r="AB307" s="53" t="str">
        <f t="shared" si="177"/>
        <v/>
      </c>
      <c r="AC307" s="53" t="str">
        <f t="shared" si="160"/>
        <v/>
      </c>
      <c r="AD307" s="53"/>
      <c r="AE307" s="52"/>
      <c r="AF307" s="52"/>
      <c r="AG307" s="2"/>
      <c r="AH307" s="2"/>
    </row>
    <row r="308" spans="1:34" ht="14.25" customHeight="1" x14ac:dyDescent="0.25">
      <c r="A308" s="84">
        <v>143</v>
      </c>
      <c r="B308" s="98"/>
      <c r="C308" s="99"/>
      <c r="D308" s="99"/>
      <c r="E308" s="100"/>
      <c r="F308" s="86"/>
      <c r="G308" s="86"/>
      <c r="H308" s="77" t="s">
        <v>53</v>
      </c>
      <c r="I308" s="86"/>
      <c r="J308" s="87"/>
      <c r="K308" s="87"/>
      <c r="L308" s="92"/>
      <c r="M308" s="93"/>
      <c r="N308" s="94"/>
      <c r="O308" s="86"/>
      <c r="P308" s="86"/>
      <c r="Q308" s="86"/>
      <c r="R308" s="86"/>
      <c r="S308" s="88" t="str">
        <f t="shared" ref="S308" ca="1" si="178">IF(ISERROR(Z308*1),"",Z308*1)</f>
        <v/>
      </c>
      <c r="T308" s="86"/>
      <c r="U308" s="89"/>
      <c r="V308" s="90"/>
      <c r="W308" s="91"/>
      <c r="X308" s="53" t="str">
        <f t="shared" si="174"/>
        <v/>
      </c>
      <c r="Y308" s="61">
        <f>IF(B308&lt;&gt;"",IF(入国状況=1,IF(COUNTA(F308,G308,H309,I308,O308,P308,Q308,T308)=8,0,1),IF(COUNTA(F308,G308,H309,I308,O308,L308,P308,Q308,T308)=9,0,1)),0)</f>
        <v>0</v>
      </c>
      <c r="Z308" s="53" t="str">
        <f t="shared" ca="1" si="175"/>
        <v/>
      </c>
      <c r="AA308" s="53" t="str">
        <f t="shared" si="176"/>
        <v/>
      </c>
      <c r="AB308" s="53" t="str">
        <f t="shared" si="177"/>
        <v/>
      </c>
      <c r="AC308" s="53" t="str">
        <f t="shared" si="160"/>
        <v/>
      </c>
      <c r="AD308" s="53"/>
      <c r="AE308" s="52"/>
      <c r="AF308" s="52"/>
      <c r="AG308" s="2"/>
      <c r="AH308" s="2"/>
    </row>
    <row r="309" spans="1:34" ht="27" customHeight="1" x14ac:dyDescent="0.25">
      <c r="A309" s="85"/>
      <c r="B309" s="101"/>
      <c r="C309" s="102"/>
      <c r="D309" s="102"/>
      <c r="E309" s="103"/>
      <c r="F309" s="87"/>
      <c r="G309" s="87"/>
      <c r="H309" s="50"/>
      <c r="I309" s="87"/>
      <c r="J309" s="87"/>
      <c r="K309" s="87"/>
      <c r="L309" s="95"/>
      <c r="M309" s="96"/>
      <c r="N309" s="97"/>
      <c r="O309" s="87"/>
      <c r="P309" s="87"/>
      <c r="Q309" s="87"/>
      <c r="R309" s="87"/>
      <c r="S309" s="88"/>
      <c r="T309" s="87"/>
      <c r="U309" s="90"/>
      <c r="V309" s="90"/>
      <c r="W309" s="91"/>
      <c r="X309" s="53" t="str">
        <f t="shared" si="174"/>
        <v/>
      </c>
      <c r="Y309" s="61"/>
      <c r="Z309" s="53" t="str">
        <f t="shared" ca="1" si="175"/>
        <v/>
      </c>
      <c r="AA309" s="53" t="str">
        <f t="shared" si="176"/>
        <v/>
      </c>
      <c r="AB309" s="53" t="str">
        <f t="shared" si="177"/>
        <v/>
      </c>
      <c r="AC309" s="53" t="str">
        <f t="shared" si="160"/>
        <v/>
      </c>
      <c r="AD309" s="53"/>
      <c r="AF309" s="52"/>
      <c r="AG309" s="2"/>
      <c r="AH309" s="2"/>
    </row>
    <row r="310" spans="1:34" ht="14.25" customHeight="1" x14ac:dyDescent="0.25">
      <c r="A310" s="84">
        <v>144</v>
      </c>
      <c r="B310" s="98"/>
      <c r="C310" s="99"/>
      <c r="D310" s="99"/>
      <c r="E310" s="100"/>
      <c r="F310" s="86"/>
      <c r="G310" s="86"/>
      <c r="H310" s="77" t="s">
        <v>53</v>
      </c>
      <c r="I310" s="86"/>
      <c r="J310" s="87"/>
      <c r="K310" s="87"/>
      <c r="L310" s="92"/>
      <c r="M310" s="93"/>
      <c r="N310" s="94"/>
      <c r="O310" s="86"/>
      <c r="P310" s="86"/>
      <c r="Q310" s="86"/>
      <c r="R310" s="86"/>
      <c r="S310" s="88" t="str">
        <f t="shared" ref="S310" ca="1" si="179">IF(ISERROR(Z310*1),"",Z310*1)</f>
        <v/>
      </c>
      <c r="T310" s="86"/>
      <c r="U310" s="89"/>
      <c r="V310" s="90"/>
      <c r="W310" s="91"/>
      <c r="X310" s="53" t="str">
        <f t="shared" si="174"/>
        <v/>
      </c>
      <c r="Y310" s="61">
        <f>IF(B310&lt;&gt;"",IF(入国状況=1,IF(COUNTA(F310,G310,H311,I310,O310,P310,Q310,T310)=8,0,1),IF(COUNTA(F310,G310,H311,I310,O310,L310,P310,Q310,T310)=9,0,1)),0)</f>
        <v>0</v>
      </c>
      <c r="Z310" s="53" t="str">
        <f t="shared" ca="1" si="175"/>
        <v/>
      </c>
      <c r="AA310" s="53" t="str">
        <f t="shared" si="176"/>
        <v/>
      </c>
      <c r="AB310" s="53" t="str">
        <f t="shared" si="177"/>
        <v/>
      </c>
      <c r="AC310" s="53" t="str">
        <f t="shared" si="160"/>
        <v/>
      </c>
      <c r="AD310" s="53"/>
      <c r="AE310" s="52"/>
      <c r="AF310" s="52"/>
      <c r="AG310" s="2"/>
      <c r="AH310" s="2"/>
    </row>
    <row r="311" spans="1:34" ht="27" customHeight="1" x14ac:dyDescent="0.25">
      <c r="A311" s="85"/>
      <c r="B311" s="101"/>
      <c r="C311" s="102"/>
      <c r="D311" s="102"/>
      <c r="E311" s="103"/>
      <c r="F311" s="87"/>
      <c r="G311" s="87"/>
      <c r="H311" s="50"/>
      <c r="I311" s="87"/>
      <c r="J311" s="87"/>
      <c r="K311" s="87"/>
      <c r="L311" s="95"/>
      <c r="M311" s="96"/>
      <c r="N311" s="97"/>
      <c r="O311" s="87"/>
      <c r="P311" s="87"/>
      <c r="Q311" s="87"/>
      <c r="R311" s="87"/>
      <c r="S311" s="88"/>
      <c r="T311" s="87"/>
      <c r="U311" s="90"/>
      <c r="V311" s="90"/>
      <c r="W311" s="91"/>
      <c r="X311" s="53" t="str">
        <f t="shared" si="174"/>
        <v/>
      </c>
      <c r="Y311" s="61"/>
      <c r="Z311" s="53" t="str">
        <f t="shared" ca="1" si="175"/>
        <v/>
      </c>
      <c r="AA311" s="53" t="str">
        <f t="shared" si="176"/>
        <v/>
      </c>
      <c r="AB311" s="53" t="str">
        <f t="shared" si="177"/>
        <v/>
      </c>
      <c r="AC311" s="53" t="str">
        <f t="shared" si="160"/>
        <v/>
      </c>
      <c r="AD311" s="53"/>
      <c r="AE311" s="52"/>
      <c r="AF311" s="52"/>
      <c r="AG311" s="2"/>
      <c r="AH311" s="2"/>
    </row>
    <row r="312" spans="1:34" ht="14.25" customHeight="1" x14ac:dyDescent="0.25">
      <c r="A312" s="84">
        <v>145</v>
      </c>
      <c r="B312" s="98"/>
      <c r="C312" s="99"/>
      <c r="D312" s="99"/>
      <c r="E312" s="100"/>
      <c r="F312" s="86"/>
      <c r="G312" s="86"/>
      <c r="H312" s="77" t="s">
        <v>53</v>
      </c>
      <c r="I312" s="86"/>
      <c r="J312" s="87"/>
      <c r="K312" s="87"/>
      <c r="L312" s="92"/>
      <c r="M312" s="93"/>
      <c r="N312" s="94"/>
      <c r="O312" s="86"/>
      <c r="P312" s="86"/>
      <c r="Q312" s="86"/>
      <c r="R312" s="86"/>
      <c r="S312" s="88" t="str">
        <f t="shared" ref="S312" ca="1" si="180">IF(ISERROR(Z312*1),"",Z312*1)</f>
        <v/>
      </c>
      <c r="T312" s="86"/>
      <c r="U312" s="89"/>
      <c r="V312" s="90"/>
      <c r="W312" s="91"/>
      <c r="X312" s="53" t="str">
        <f t="shared" si="174"/>
        <v/>
      </c>
      <c r="Y312" s="61">
        <f>IF(B312&lt;&gt;"",IF(入国状況=1,IF(COUNTA(F312,G312,H313,I312,O312,P312,Q312,T312)=8,0,1),IF(COUNTA(F312,G312,H313,I312,O312,L312,P312,Q312,T312)=9,0,1)),0)</f>
        <v>0</v>
      </c>
      <c r="Z312" s="53" t="str">
        <f t="shared" ca="1" si="175"/>
        <v/>
      </c>
      <c r="AA312" s="53" t="str">
        <f t="shared" si="176"/>
        <v/>
      </c>
      <c r="AB312" s="53" t="str">
        <f t="shared" si="177"/>
        <v/>
      </c>
      <c r="AC312" s="53" t="str">
        <f t="shared" si="160"/>
        <v/>
      </c>
      <c r="AD312" s="53"/>
      <c r="AE312" s="52"/>
      <c r="AF312" s="52"/>
      <c r="AG312" s="2"/>
      <c r="AH312" s="2"/>
    </row>
    <row r="313" spans="1:34" ht="27" customHeight="1" x14ac:dyDescent="0.25">
      <c r="A313" s="85"/>
      <c r="B313" s="101"/>
      <c r="C313" s="102"/>
      <c r="D313" s="102"/>
      <c r="E313" s="103"/>
      <c r="F313" s="87"/>
      <c r="G313" s="87"/>
      <c r="H313" s="50"/>
      <c r="I313" s="87"/>
      <c r="J313" s="87"/>
      <c r="K313" s="87"/>
      <c r="L313" s="95"/>
      <c r="M313" s="96"/>
      <c r="N313" s="97"/>
      <c r="O313" s="87"/>
      <c r="P313" s="87"/>
      <c r="Q313" s="87"/>
      <c r="R313" s="87"/>
      <c r="S313" s="88"/>
      <c r="T313" s="87"/>
      <c r="U313" s="90"/>
      <c r="V313" s="90"/>
      <c r="W313" s="91"/>
      <c r="X313" s="53" t="str">
        <f t="shared" si="174"/>
        <v/>
      </c>
      <c r="Y313" s="61"/>
      <c r="Z313" s="53" t="str">
        <f t="shared" ca="1" si="175"/>
        <v/>
      </c>
      <c r="AA313" s="53" t="str">
        <f t="shared" si="176"/>
        <v/>
      </c>
      <c r="AB313" s="53" t="str">
        <f t="shared" si="177"/>
        <v/>
      </c>
      <c r="AC313" s="53" t="str">
        <f t="shared" si="160"/>
        <v/>
      </c>
      <c r="AD313" s="53"/>
      <c r="AF313" s="52"/>
      <c r="AG313" s="2"/>
      <c r="AH313" s="2"/>
    </row>
    <row r="314" spans="1:34" ht="14.25" customHeight="1" x14ac:dyDescent="0.25">
      <c r="A314" s="84">
        <v>146</v>
      </c>
      <c r="B314" s="98"/>
      <c r="C314" s="99"/>
      <c r="D314" s="99"/>
      <c r="E314" s="100"/>
      <c r="F314" s="86"/>
      <c r="G314" s="86"/>
      <c r="H314" s="77" t="s">
        <v>53</v>
      </c>
      <c r="I314" s="86"/>
      <c r="J314" s="87"/>
      <c r="K314" s="87"/>
      <c r="L314" s="92"/>
      <c r="M314" s="93"/>
      <c r="N314" s="94"/>
      <c r="O314" s="86"/>
      <c r="P314" s="86"/>
      <c r="Q314" s="86"/>
      <c r="R314" s="86"/>
      <c r="S314" s="88" t="str">
        <f t="shared" ref="S314" ca="1" si="181">IF(ISERROR(Z314*1),"",Z314*1)</f>
        <v/>
      </c>
      <c r="T314" s="86"/>
      <c r="U314" s="89"/>
      <c r="V314" s="90"/>
      <c r="W314" s="91"/>
      <c r="X314" s="53" t="str">
        <f t="shared" si="174"/>
        <v/>
      </c>
      <c r="Y314" s="61">
        <f>IF(B314&lt;&gt;"",IF(入国状況=1,IF(COUNTA(F314,G314,H315,I314,O314,P314,Q314,T314)=8,0,1),IF(COUNTA(F314,G314,H315,I314,O314,L314,P314,Q314,T314)=9,0,1)),0)</f>
        <v>0</v>
      </c>
      <c r="Z314" s="53" t="str">
        <f t="shared" ca="1" si="175"/>
        <v/>
      </c>
      <c r="AA314" s="53" t="str">
        <f t="shared" si="176"/>
        <v/>
      </c>
      <c r="AB314" s="53" t="str">
        <f t="shared" si="177"/>
        <v/>
      </c>
      <c r="AC314" s="53" t="str">
        <f t="shared" si="160"/>
        <v/>
      </c>
      <c r="AD314" s="53"/>
      <c r="AE314" s="52"/>
      <c r="AF314" s="52"/>
      <c r="AG314" s="2"/>
      <c r="AH314" s="2"/>
    </row>
    <row r="315" spans="1:34" ht="27" customHeight="1" x14ac:dyDescent="0.25">
      <c r="A315" s="85"/>
      <c r="B315" s="101"/>
      <c r="C315" s="102"/>
      <c r="D315" s="102"/>
      <c r="E315" s="103"/>
      <c r="F315" s="87"/>
      <c r="G315" s="87"/>
      <c r="H315" s="50"/>
      <c r="I315" s="87"/>
      <c r="J315" s="87"/>
      <c r="K315" s="87"/>
      <c r="L315" s="95"/>
      <c r="M315" s="96"/>
      <c r="N315" s="97"/>
      <c r="O315" s="87"/>
      <c r="P315" s="87"/>
      <c r="Q315" s="87"/>
      <c r="R315" s="87"/>
      <c r="S315" s="88"/>
      <c r="T315" s="87"/>
      <c r="U315" s="90"/>
      <c r="V315" s="90"/>
      <c r="W315" s="91"/>
      <c r="X315" s="53" t="str">
        <f t="shared" si="174"/>
        <v/>
      </c>
      <c r="Y315" s="61"/>
      <c r="Z315" s="53" t="str">
        <f t="shared" ca="1" si="175"/>
        <v/>
      </c>
      <c r="AA315" s="53" t="str">
        <f t="shared" si="176"/>
        <v/>
      </c>
      <c r="AB315" s="53" t="str">
        <f t="shared" si="177"/>
        <v/>
      </c>
      <c r="AC315" s="53" t="str">
        <f t="shared" si="160"/>
        <v/>
      </c>
      <c r="AD315" s="53"/>
      <c r="AE315" s="52"/>
      <c r="AF315" s="52"/>
      <c r="AG315" s="2"/>
      <c r="AH315" s="2"/>
    </row>
    <row r="316" spans="1:34" ht="14.25" customHeight="1" x14ac:dyDescent="0.25">
      <c r="A316" s="84">
        <v>147</v>
      </c>
      <c r="B316" s="98"/>
      <c r="C316" s="99"/>
      <c r="D316" s="99"/>
      <c r="E316" s="100"/>
      <c r="F316" s="86"/>
      <c r="G316" s="86"/>
      <c r="H316" s="77" t="s">
        <v>53</v>
      </c>
      <c r="I316" s="86"/>
      <c r="J316" s="87"/>
      <c r="K316" s="87"/>
      <c r="L316" s="92"/>
      <c r="M316" s="93"/>
      <c r="N316" s="94"/>
      <c r="O316" s="86"/>
      <c r="P316" s="86"/>
      <c r="Q316" s="86"/>
      <c r="R316" s="86"/>
      <c r="S316" s="88" t="str">
        <f t="shared" ref="S316" ca="1" si="182">IF(ISERROR(Z316*1),"",Z316*1)</f>
        <v/>
      </c>
      <c r="T316" s="86"/>
      <c r="U316" s="89"/>
      <c r="V316" s="90"/>
      <c r="W316" s="91"/>
      <c r="X316" s="53" t="str">
        <f t="shared" si="174"/>
        <v/>
      </c>
      <c r="Y316" s="61">
        <f>IF(B316&lt;&gt;"",IF(入国状況=1,IF(COUNTA(F316,G316,H317,I316,O316,P316,Q316,T316)=8,0,1),IF(COUNTA(F316,G316,H317,I316,O316,L316,P316,Q316,T316)=9,0,1)),0)</f>
        <v>0</v>
      </c>
      <c r="Z316" s="53" t="str">
        <f t="shared" ca="1" si="175"/>
        <v/>
      </c>
      <c r="AA316" s="53" t="str">
        <f t="shared" si="176"/>
        <v/>
      </c>
      <c r="AB316" s="53" t="str">
        <f t="shared" si="177"/>
        <v/>
      </c>
      <c r="AC316" s="53" t="str">
        <f t="shared" si="160"/>
        <v/>
      </c>
      <c r="AD316" s="53"/>
      <c r="AE316" s="52"/>
      <c r="AF316" s="52"/>
      <c r="AG316" s="2"/>
      <c r="AH316" s="2"/>
    </row>
    <row r="317" spans="1:34" ht="27" customHeight="1" x14ac:dyDescent="0.25">
      <c r="A317" s="85"/>
      <c r="B317" s="101"/>
      <c r="C317" s="102"/>
      <c r="D317" s="102"/>
      <c r="E317" s="103"/>
      <c r="F317" s="87"/>
      <c r="G317" s="87"/>
      <c r="H317" s="50"/>
      <c r="I317" s="87"/>
      <c r="J317" s="87"/>
      <c r="K317" s="87"/>
      <c r="L317" s="95"/>
      <c r="M317" s="96"/>
      <c r="N317" s="97"/>
      <c r="O317" s="87"/>
      <c r="P317" s="87"/>
      <c r="Q317" s="87"/>
      <c r="R317" s="87"/>
      <c r="S317" s="88"/>
      <c r="T317" s="87"/>
      <c r="U317" s="90"/>
      <c r="V317" s="90"/>
      <c r="W317" s="91"/>
      <c r="X317" s="53" t="str">
        <f t="shared" si="174"/>
        <v/>
      </c>
      <c r="Y317" s="61"/>
      <c r="Z317" s="53" t="str">
        <f t="shared" ca="1" si="175"/>
        <v/>
      </c>
      <c r="AA317" s="53" t="str">
        <f t="shared" si="176"/>
        <v/>
      </c>
      <c r="AB317" s="53" t="str">
        <f t="shared" si="177"/>
        <v/>
      </c>
      <c r="AC317" s="53" t="str">
        <f t="shared" si="160"/>
        <v/>
      </c>
      <c r="AD317" s="53"/>
      <c r="AF317" s="52"/>
      <c r="AG317" s="2"/>
      <c r="AH317" s="2"/>
    </row>
    <row r="318" spans="1:34" ht="14.25" customHeight="1" x14ac:dyDescent="0.25">
      <c r="A318" s="84">
        <v>148</v>
      </c>
      <c r="B318" s="98"/>
      <c r="C318" s="99"/>
      <c r="D318" s="99"/>
      <c r="E318" s="100"/>
      <c r="F318" s="86"/>
      <c r="G318" s="86"/>
      <c r="H318" s="77" t="s">
        <v>53</v>
      </c>
      <c r="I318" s="86"/>
      <c r="J318" s="87"/>
      <c r="K318" s="87"/>
      <c r="L318" s="92"/>
      <c r="M318" s="93"/>
      <c r="N318" s="94"/>
      <c r="O318" s="86"/>
      <c r="P318" s="86"/>
      <c r="Q318" s="86"/>
      <c r="R318" s="86"/>
      <c r="S318" s="88" t="str">
        <f t="shared" ref="S318" ca="1" si="183">IF(ISERROR(Z318*1),"",Z318*1)</f>
        <v/>
      </c>
      <c r="T318" s="86"/>
      <c r="U318" s="89"/>
      <c r="V318" s="90"/>
      <c r="W318" s="91"/>
      <c r="X318" s="53" t="str">
        <f t="shared" si="174"/>
        <v/>
      </c>
      <c r="Y318" s="61">
        <f>IF(B318&lt;&gt;"",IF(入国状況=1,IF(COUNTA(F318,G318,H319,I318,O318,P318,Q318,T318)=8,0,1),IF(COUNTA(F318,G318,H319,I318,O318,L318,P318,Q318,T318)=9,0,1)),0)</f>
        <v>0</v>
      </c>
      <c r="Z318" s="53" t="str">
        <f t="shared" ca="1" si="175"/>
        <v/>
      </c>
      <c r="AA318" s="53" t="str">
        <f t="shared" si="176"/>
        <v/>
      </c>
      <c r="AB318" s="53" t="str">
        <f t="shared" si="177"/>
        <v/>
      </c>
      <c r="AC318" s="53" t="str">
        <f t="shared" si="160"/>
        <v/>
      </c>
      <c r="AD318" s="53"/>
      <c r="AE318" s="52"/>
      <c r="AF318" s="52"/>
      <c r="AG318" s="2"/>
      <c r="AH318" s="2"/>
    </row>
    <row r="319" spans="1:34" ht="27" customHeight="1" x14ac:dyDescent="0.25">
      <c r="A319" s="85"/>
      <c r="B319" s="101"/>
      <c r="C319" s="102"/>
      <c r="D319" s="102"/>
      <c r="E319" s="103"/>
      <c r="F319" s="87"/>
      <c r="G319" s="87"/>
      <c r="H319" s="50"/>
      <c r="I319" s="87"/>
      <c r="J319" s="87"/>
      <c r="K319" s="87"/>
      <c r="L319" s="95"/>
      <c r="M319" s="96"/>
      <c r="N319" s="97"/>
      <c r="O319" s="87"/>
      <c r="P319" s="87"/>
      <c r="Q319" s="87"/>
      <c r="R319" s="87"/>
      <c r="S319" s="88"/>
      <c r="T319" s="87"/>
      <c r="U319" s="90"/>
      <c r="V319" s="90"/>
      <c r="W319" s="91"/>
      <c r="X319" s="53" t="str">
        <f t="shared" si="174"/>
        <v/>
      </c>
      <c r="Y319" s="61"/>
      <c r="Z319" s="53" t="str">
        <f t="shared" ca="1" si="175"/>
        <v/>
      </c>
      <c r="AA319" s="53" t="str">
        <f t="shared" si="176"/>
        <v/>
      </c>
      <c r="AB319" s="53" t="str">
        <f t="shared" si="177"/>
        <v/>
      </c>
      <c r="AC319" s="53" t="str">
        <f t="shared" si="160"/>
        <v/>
      </c>
      <c r="AD319" s="53"/>
      <c r="AE319" s="52"/>
      <c r="AF319" s="52"/>
      <c r="AG319" s="2"/>
      <c r="AH319" s="2"/>
    </row>
    <row r="320" spans="1:34" ht="14.25" customHeight="1" x14ac:dyDescent="0.25">
      <c r="A320" s="84">
        <v>149</v>
      </c>
      <c r="B320" s="98"/>
      <c r="C320" s="99"/>
      <c r="D320" s="99"/>
      <c r="E320" s="100"/>
      <c r="F320" s="86"/>
      <c r="G320" s="86"/>
      <c r="H320" s="77" t="s">
        <v>53</v>
      </c>
      <c r="I320" s="86"/>
      <c r="J320" s="87"/>
      <c r="K320" s="87"/>
      <c r="L320" s="92"/>
      <c r="M320" s="93"/>
      <c r="N320" s="94"/>
      <c r="O320" s="86"/>
      <c r="P320" s="86"/>
      <c r="Q320" s="86"/>
      <c r="R320" s="86"/>
      <c r="S320" s="88" t="str">
        <f t="shared" ref="S320" ca="1" si="184">IF(ISERROR(Z320*1),"",Z320*1)</f>
        <v/>
      </c>
      <c r="T320" s="86"/>
      <c r="U320" s="89"/>
      <c r="V320" s="90"/>
      <c r="W320" s="91"/>
      <c r="X320" s="53" t="str">
        <f t="shared" si="174"/>
        <v/>
      </c>
      <c r="Y320" s="61">
        <f>IF(B320&lt;&gt;"",IF(入国状況=1,IF(COUNTA(F320,G320,H321,I320,O320,P320,Q320,T320)=8,0,1),IF(COUNTA(F320,G320,H321,I320,O320,L320,P320,Q320,T320)=9,0,1)),0)</f>
        <v>0</v>
      </c>
      <c r="Z320" s="53" t="str">
        <f t="shared" ca="1" si="175"/>
        <v/>
      </c>
      <c r="AA320" s="53" t="str">
        <f t="shared" si="176"/>
        <v/>
      </c>
      <c r="AB320" s="53" t="str">
        <f t="shared" si="177"/>
        <v/>
      </c>
      <c r="AC320" s="53" t="str">
        <f t="shared" si="160"/>
        <v/>
      </c>
      <c r="AD320" s="53"/>
      <c r="AE320" s="52"/>
      <c r="AF320" s="52"/>
      <c r="AG320" s="2"/>
      <c r="AH320" s="2"/>
    </row>
    <row r="321" spans="1:34" ht="27" customHeight="1" x14ac:dyDescent="0.25">
      <c r="A321" s="85"/>
      <c r="B321" s="101"/>
      <c r="C321" s="102"/>
      <c r="D321" s="102"/>
      <c r="E321" s="103"/>
      <c r="F321" s="87"/>
      <c r="G321" s="87"/>
      <c r="H321" s="50"/>
      <c r="I321" s="87"/>
      <c r="J321" s="87"/>
      <c r="K321" s="87"/>
      <c r="L321" s="95"/>
      <c r="M321" s="96"/>
      <c r="N321" s="97"/>
      <c r="O321" s="87"/>
      <c r="P321" s="87"/>
      <c r="Q321" s="87"/>
      <c r="R321" s="87"/>
      <c r="S321" s="88"/>
      <c r="T321" s="87"/>
      <c r="U321" s="90"/>
      <c r="V321" s="90"/>
      <c r="W321" s="91"/>
      <c r="X321" s="53" t="str">
        <f t="shared" si="174"/>
        <v/>
      </c>
      <c r="Y321" s="61"/>
      <c r="Z321" s="53" t="str">
        <f t="shared" ca="1" si="175"/>
        <v/>
      </c>
      <c r="AA321" s="53" t="str">
        <f t="shared" si="176"/>
        <v/>
      </c>
      <c r="AB321" s="53" t="str">
        <f t="shared" si="177"/>
        <v/>
      </c>
      <c r="AC321" s="53" t="str">
        <f t="shared" si="160"/>
        <v/>
      </c>
      <c r="AD321" s="53"/>
      <c r="AF321" s="52"/>
      <c r="AG321" s="2"/>
      <c r="AH321" s="2"/>
    </row>
    <row r="322" spans="1:34" ht="14.25" customHeight="1" x14ac:dyDescent="0.25">
      <c r="A322" s="84">
        <v>150</v>
      </c>
      <c r="B322" s="98"/>
      <c r="C322" s="99"/>
      <c r="D322" s="99"/>
      <c r="E322" s="100"/>
      <c r="F322" s="86"/>
      <c r="G322" s="86"/>
      <c r="H322" s="77" t="s">
        <v>53</v>
      </c>
      <c r="I322" s="86"/>
      <c r="J322" s="87"/>
      <c r="K322" s="87"/>
      <c r="L322" s="92"/>
      <c r="M322" s="93"/>
      <c r="N322" s="94"/>
      <c r="O322" s="86"/>
      <c r="P322" s="86"/>
      <c r="Q322" s="86"/>
      <c r="R322" s="86"/>
      <c r="S322" s="88" t="str">
        <f t="shared" ref="S322" ca="1" si="185">IF(ISERROR(Z322*1),"",Z322*1)</f>
        <v/>
      </c>
      <c r="T322" s="86"/>
      <c r="U322" s="89"/>
      <c r="V322" s="90"/>
      <c r="W322" s="91"/>
      <c r="X322" s="53" t="str">
        <f t="shared" si="174"/>
        <v/>
      </c>
      <c r="Y322" s="61">
        <f>IF(B322&lt;&gt;"",IF(入国状況=1,IF(COUNTA(F322,G322,H323,I322,O322,P322,Q322,T322)=8,0,1),IF(COUNTA(F322,G322,H323,I322,O322,L322,P322,Q322,T322)=9,0,1)),0)</f>
        <v>0</v>
      </c>
      <c r="Z322" s="53" t="str">
        <f t="shared" ca="1" si="175"/>
        <v/>
      </c>
      <c r="AA322" s="53" t="str">
        <f t="shared" si="176"/>
        <v/>
      </c>
      <c r="AB322" s="53" t="str">
        <f t="shared" si="177"/>
        <v/>
      </c>
      <c r="AC322" s="53" t="str">
        <f t="shared" si="160"/>
        <v/>
      </c>
      <c r="AD322" s="53"/>
      <c r="AE322" s="52"/>
      <c r="AF322" s="52"/>
      <c r="AG322" s="2"/>
      <c r="AH322" s="2"/>
    </row>
    <row r="323" spans="1:34" ht="27" customHeight="1" x14ac:dyDescent="0.25">
      <c r="A323" s="85"/>
      <c r="B323" s="101"/>
      <c r="C323" s="102"/>
      <c r="D323" s="102"/>
      <c r="E323" s="103"/>
      <c r="F323" s="87"/>
      <c r="G323" s="87"/>
      <c r="H323" s="50"/>
      <c r="I323" s="87"/>
      <c r="J323" s="87"/>
      <c r="K323" s="87"/>
      <c r="L323" s="95"/>
      <c r="M323" s="96"/>
      <c r="N323" s="97"/>
      <c r="O323" s="87"/>
      <c r="P323" s="87"/>
      <c r="Q323" s="87"/>
      <c r="R323" s="87"/>
      <c r="S323" s="88"/>
      <c r="T323" s="87"/>
      <c r="U323" s="90"/>
      <c r="V323" s="90"/>
      <c r="W323" s="91"/>
      <c r="X323" s="53" t="str">
        <f t="shared" si="174"/>
        <v/>
      </c>
      <c r="Y323" s="61"/>
      <c r="Z323" s="53" t="str">
        <f t="shared" ca="1" si="175"/>
        <v/>
      </c>
      <c r="AA323" s="53" t="str">
        <f t="shared" si="176"/>
        <v/>
      </c>
      <c r="AB323" s="53" t="str">
        <f t="shared" si="177"/>
        <v/>
      </c>
      <c r="AC323" s="53" t="str">
        <f t="shared" si="160"/>
        <v/>
      </c>
      <c r="AD323" s="53"/>
      <c r="AE323" s="52"/>
      <c r="AF323" s="52"/>
      <c r="AG323" s="2"/>
      <c r="AH323" s="2"/>
    </row>
    <row r="324" spans="1:34" ht="14.25" customHeight="1" x14ac:dyDescent="0.25">
      <c r="A324" s="84">
        <v>151</v>
      </c>
      <c r="B324" s="98"/>
      <c r="C324" s="99"/>
      <c r="D324" s="99"/>
      <c r="E324" s="100"/>
      <c r="F324" s="86"/>
      <c r="G324" s="86"/>
      <c r="H324" s="77" t="s">
        <v>53</v>
      </c>
      <c r="I324" s="86"/>
      <c r="J324" s="87"/>
      <c r="K324" s="87"/>
      <c r="L324" s="92"/>
      <c r="M324" s="93"/>
      <c r="N324" s="94"/>
      <c r="O324" s="86"/>
      <c r="P324" s="86"/>
      <c r="Q324" s="86"/>
      <c r="R324" s="86"/>
      <c r="S324" s="88" t="str">
        <f t="shared" ref="S324" ca="1" si="186">IF(ISERROR(Z324*1),"",Z324*1)</f>
        <v/>
      </c>
      <c r="T324" s="86"/>
      <c r="U324" s="89"/>
      <c r="V324" s="90"/>
      <c r="W324" s="91"/>
      <c r="X324" s="53" t="str">
        <f t="shared" si="174"/>
        <v/>
      </c>
      <c r="Y324" s="61">
        <f>IF(B324&lt;&gt;"",IF(入国状況=1,IF(COUNTA(F324,G324,H325,I324,O324,P324,Q324,T324)=8,0,1),IF(COUNTA(F324,G324,H325,I324,O324,L324,P324,Q324,T324)=9,0,1)),0)</f>
        <v>0</v>
      </c>
      <c r="Z324" s="53" t="str">
        <f t="shared" ca="1" si="175"/>
        <v/>
      </c>
      <c r="AA324" s="53" t="str">
        <f t="shared" si="176"/>
        <v/>
      </c>
      <c r="AB324" s="53" t="str">
        <f t="shared" si="177"/>
        <v/>
      </c>
      <c r="AC324" s="53" t="str">
        <f t="shared" si="160"/>
        <v/>
      </c>
      <c r="AD324" s="53"/>
      <c r="AE324" s="52"/>
      <c r="AF324" s="52"/>
      <c r="AG324" s="2"/>
      <c r="AH324" s="2"/>
    </row>
    <row r="325" spans="1:34" ht="27" customHeight="1" x14ac:dyDescent="0.25">
      <c r="A325" s="85"/>
      <c r="B325" s="101"/>
      <c r="C325" s="102"/>
      <c r="D325" s="102"/>
      <c r="E325" s="103"/>
      <c r="F325" s="87"/>
      <c r="G325" s="87"/>
      <c r="H325" s="50"/>
      <c r="I325" s="87"/>
      <c r="J325" s="87"/>
      <c r="K325" s="87"/>
      <c r="L325" s="95"/>
      <c r="M325" s="96"/>
      <c r="N325" s="97"/>
      <c r="O325" s="87"/>
      <c r="P325" s="87"/>
      <c r="Q325" s="87"/>
      <c r="R325" s="87"/>
      <c r="S325" s="88"/>
      <c r="T325" s="87"/>
      <c r="U325" s="90"/>
      <c r="V325" s="90"/>
      <c r="W325" s="91"/>
      <c r="X325" s="53" t="str">
        <f t="shared" si="174"/>
        <v/>
      </c>
      <c r="Y325" s="61"/>
      <c r="Z325" s="53" t="str">
        <f t="shared" ca="1" si="175"/>
        <v/>
      </c>
      <c r="AA325" s="53" t="str">
        <f t="shared" si="176"/>
        <v/>
      </c>
      <c r="AB325" s="53" t="str">
        <f t="shared" si="177"/>
        <v/>
      </c>
      <c r="AC325" s="53" t="str">
        <f t="shared" si="160"/>
        <v/>
      </c>
      <c r="AD325" s="53"/>
      <c r="AF325" s="52"/>
      <c r="AG325" s="2"/>
      <c r="AH325" s="2"/>
    </row>
    <row r="326" spans="1:34" ht="14.25" customHeight="1" x14ac:dyDescent="0.25">
      <c r="A326" s="84">
        <v>152</v>
      </c>
      <c r="B326" s="98"/>
      <c r="C326" s="99"/>
      <c r="D326" s="99"/>
      <c r="E326" s="100"/>
      <c r="F326" s="86"/>
      <c r="G326" s="86"/>
      <c r="H326" s="77" t="s">
        <v>53</v>
      </c>
      <c r="I326" s="86"/>
      <c r="J326" s="87"/>
      <c r="K326" s="87"/>
      <c r="L326" s="92"/>
      <c r="M326" s="93"/>
      <c r="N326" s="94"/>
      <c r="O326" s="86"/>
      <c r="P326" s="86"/>
      <c r="Q326" s="86"/>
      <c r="R326" s="86"/>
      <c r="S326" s="88" t="str">
        <f t="shared" ref="S326" ca="1" si="187">IF(ISERROR(Z326*1),"",Z326*1)</f>
        <v/>
      </c>
      <c r="T326" s="86"/>
      <c r="U326" s="89"/>
      <c r="V326" s="90"/>
      <c r="W326" s="91"/>
      <c r="X326" s="53" t="str">
        <f t="shared" si="174"/>
        <v/>
      </c>
      <c r="Y326" s="61">
        <f>IF(B326&lt;&gt;"",IF(入国状況=1,IF(COUNTA(F326,G326,H327,I326,O326,P326,Q326,T326)=8,0,1),IF(COUNTA(F326,G326,H327,I326,O326,L326,P326,Q326,T326)=9,0,1)),0)</f>
        <v>0</v>
      </c>
      <c r="Z326" s="53" t="str">
        <f t="shared" ca="1" si="175"/>
        <v/>
      </c>
      <c r="AA326" s="53" t="str">
        <f t="shared" si="176"/>
        <v/>
      </c>
      <c r="AB326" s="53" t="str">
        <f t="shared" si="177"/>
        <v/>
      </c>
      <c r="AC326" s="53" t="str">
        <f t="shared" si="160"/>
        <v/>
      </c>
      <c r="AD326" s="53"/>
      <c r="AE326" s="52"/>
      <c r="AF326" s="52"/>
      <c r="AG326" s="2"/>
      <c r="AH326" s="2"/>
    </row>
    <row r="327" spans="1:34" ht="27" customHeight="1" x14ac:dyDescent="0.25">
      <c r="A327" s="85"/>
      <c r="B327" s="101"/>
      <c r="C327" s="102"/>
      <c r="D327" s="102"/>
      <c r="E327" s="103"/>
      <c r="F327" s="87"/>
      <c r="G327" s="87"/>
      <c r="H327" s="50"/>
      <c r="I327" s="87"/>
      <c r="J327" s="87"/>
      <c r="K327" s="87"/>
      <c r="L327" s="95"/>
      <c r="M327" s="96"/>
      <c r="N327" s="97"/>
      <c r="O327" s="87"/>
      <c r="P327" s="87"/>
      <c r="Q327" s="87"/>
      <c r="R327" s="87"/>
      <c r="S327" s="88"/>
      <c r="T327" s="87"/>
      <c r="U327" s="90"/>
      <c r="V327" s="90"/>
      <c r="W327" s="91"/>
      <c r="X327" s="53" t="str">
        <f t="shared" si="174"/>
        <v/>
      </c>
      <c r="Y327" s="61"/>
      <c r="Z327" s="53" t="str">
        <f t="shared" ca="1" si="175"/>
        <v/>
      </c>
      <c r="AA327" s="53" t="str">
        <f t="shared" si="176"/>
        <v/>
      </c>
      <c r="AB327" s="53" t="str">
        <f t="shared" si="177"/>
        <v/>
      </c>
      <c r="AC327" s="53" t="str">
        <f t="shared" si="160"/>
        <v/>
      </c>
      <c r="AD327" s="53"/>
      <c r="AE327" s="52"/>
      <c r="AF327" s="52"/>
      <c r="AG327" s="2"/>
      <c r="AH327" s="2"/>
    </row>
    <row r="328" spans="1:34" ht="14.25" customHeight="1" x14ac:dyDescent="0.25">
      <c r="A328" s="84">
        <v>153</v>
      </c>
      <c r="B328" s="98"/>
      <c r="C328" s="99"/>
      <c r="D328" s="99"/>
      <c r="E328" s="100"/>
      <c r="F328" s="86"/>
      <c r="G328" s="86"/>
      <c r="H328" s="77" t="s">
        <v>53</v>
      </c>
      <c r="I328" s="86"/>
      <c r="J328" s="87"/>
      <c r="K328" s="87"/>
      <c r="L328" s="92"/>
      <c r="M328" s="93"/>
      <c r="N328" s="94"/>
      <c r="O328" s="86"/>
      <c r="P328" s="86"/>
      <c r="Q328" s="86"/>
      <c r="R328" s="86"/>
      <c r="S328" s="88" t="str">
        <f t="shared" ref="S328" ca="1" si="188">IF(ISERROR(Z328*1),"",Z328*1)</f>
        <v/>
      </c>
      <c r="T328" s="86"/>
      <c r="U328" s="89"/>
      <c r="V328" s="90"/>
      <c r="W328" s="91"/>
      <c r="X328" s="53" t="str">
        <f t="shared" si="174"/>
        <v/>
      </c>
      <c r="Y328" s="61">
        <f>IF(B328&lt;&gt;"",IF(入国状況=1,IF(COUNTA(F328,G328,H329,I328,O328,P328,Q328,T328)=8,0,1),IF(COUNTA(F328,G328,H329,I328,O328,L328,P328,Q328,T328)=9,0,1)),0)</f>
        <v>0</v>
      </c>
      <c r="Z328" s="53" t="str">
        <f t="shared" ca="1" si="175"/>
        <v/>
      </c>
      <c r="AA328" s="53" t="str">
        <f t="shared" si="176"/>
        <v/>
      </c>
      <c r="AB328" s="53" t="str">
        <f t="shared" si="177"/>
        <v/>
      </c>
      <c r="AC328" s="53" t="str">
        <f t="shared" si="160"/>
        <v/>
      </c>
      <c r="AD328" s="53"/>
      <c r="AE328" s="52"/>
      <c r="AF328" s="52"/>
      <c r="AG328" s="2"/>
      <c r="AH328" s="2"/>
    </row>
    <row r="329" spans="1:34" ht="27" customHeight="1" x14ac:dyDescent="0.25">
      <c r="A329" s="85"/>
      <c r="B329" s="101"/>
      <c r="C329" s="102"/>
      <c r="D329" s="102"/>
      <c r="E329" s="103"/>
      <c r="F329" s="87"/>
      <c r="G329" s="87"/>
      <c r="H329" s="50"/>
      <c r="I329" s="87"/>
      <c r="J329" s="87"/>
      <c r="K329" s="87"/>
      <c r="L329" s="95"/>
      <c r="M329" s="96"/>
      <c r="N329" s="97"/>
      <c r="O329" s="87"/>
      <c r="P329" s="87"/>
      <c r="Q329" s="87"/>
      <c r="R329" s="87"/>
      <c r="S329" s="88"/>
      <c r="T329" s="87"/>
      <c r="U329" s="90"/>
      <c r="V329" s="90"/>
      <c r="W329" s="91"/>
      <c r="X329" s="53" t="str">
        <f t="shared" si="174"/>
        <v/>
      </c>
      <c r="Y329" s="61"/>
      <c r="Z329" s="53" t="str">
        <f t="shared" ca="1" si="175"/>
        <v/>
      </c>
      <c r="AA329" s="53" t="str">
        <f t="shared" si="176"/>
        <v/>
      </c>
      <c r="AB329" s="53" t="str">
        <f t="shared" si="177"/>
        <v/>
      </c>
      <c r="AC329" s="53" t="str">
        <f t="shared" si="160"/>
        <v/>
      </c>
      <c r="AD329" s="53"/>
      <c r="AF329" s="52"/>
      <c r="AG329" s="2"/>
      <c r="AH329" s="2"/>
    </row>
    <row r="330" spans="1:34" ht="14.25" customHeight="1" x14ac:dyDescent="0.25">
      <c r="A330" s="84">
        <v>154</v>
      </c>
      <c r="B330" s="98"/>
      <c r="C330" s="99"/>
      <c r="D330" s="99"/>
      <c r="E330" s="100"/>
      <c r="F330" s="86"/>
      <c r="G330" s="86"/>
      <c r="H330" s="77" t="s">
        <v>53</v>
      </c>
      <c r="I330" s="86"/>
      <c r="J330" s="87"/>
      <c r="K330" s="87"/>
      <c r="L330" s="92"/>
      <c r="M330" s="93"/>
      <c r="N330" s="94"/>
      <c r="O330" s="86"/>
      <c r="P330" s="86"/>
      <c r="Q330" s="86"/>
      <c r="R330" s="86"/>
      <c r="S330" s="88" t="str">
        <f t="shared" ref="S330" ca="1" si="189">IF(ISERROR(Z330*1),"",Z330*1)</f>
        <v/>
      </c>
      <c r="T330" s="86"/>
      <c r="U330" s="89"/>
      <c r="V330" s="90"/>
      <c r="W330" s="91"/>
      <c r="X330" s="53" t="str">
        <f t="shared" ref="X330:X393" si="190">CONCATENATE(O330,P330)</f>
        <v/>
      </c>
      <c r="Y330" s="61">
        <f>IF(B330&lt;&gt;"",IF(入国状況=1,IF(COUNTA(F330,G330,H331,I330,O330,P330,Q330,T330)=8,0,1),IF(COUNTA(F330,G330,H331,I330,O330,L330,P330,Q330,T330)=9,0,1)),0)</f>
        <v>0</v>
      </c>
      <c r="Z330" s="53" t="str">
        <f t="shared" ref="Z330:Z393" ca="1" si="191">IFERROR(VLOOKUP(X330,INDIRECT(AC330),AA330,0)*AB330,"")</f>
        <v/>
      </c>
      <c r="AA330" s="53" t="str">
        <f t="shared" ref="AA330:AA393" si="192">IF(ISERROR(VLOOKUP(I330,$AB$1:$AC$13,2,0)),"",VLOOKUP(I330,$AB$1:$AC$13,2,0))</f>
        <v/>
      </c>
      <c r="AB330" s="53" t="str">
        <f t="shared" ref="AB330:AB393" si="193">IF(ISERROR(VLOOKUP(Q330,$AD$1:$AE$6,2,FALSE)),"",VLOOKUP(Q330,$AD$1:$AE$6,2,FALSE))</f>
        <v/>
      </c>
      <c r="AC330" s="53" t="str">
        <f t="shared" si="160"/>
        <v/>
      </c>
      <c r="AD330" s="53"/>
      <c r="AE330" s="52"/>
      <c r="AF330" s="52"/>
      <c r="AG330" s="2"/>
      <c r="AH330" s="2"/>
    </row>
    <row r="331" spans="1:34" ht="27" customHeight="1" x14ac:dyDescent="0.25">
      <c r="A331" s="85"/>
      <c r="B331" s="101"/>
      <c r="C331" s="102"/>
      <c r="D331" s="102"/>
      <c r="E331" s="103"/>
      <c r="F331" s="87"/>
      <c r="G331" s="87"/>
      <c r="H331" s="50"/>
      <c r="I331" s="87"/>
      <c r="J331" s="87"/>
      <c r="K331" s="87"/>
      <c r="L331" s="95"/>
      <c r="M331" s="96"/>
      <c r="N331" s="97"/>
      <c r="O331" s="87"/>
      <c r="P331" s="87"/>
      <c r="Q331" s="87"/>
      <c r="R331" s="87"/>
      <c r="S331" s="88"/>
      <c r="T331" s="87"/>
      <c r="U331" s="90"/>
      <c r="V331" s="90"/>
      <c r="W331" s="91"/>
      <c r="X331" s="53" t="str">
        <f t="shared" si="190"/>
        <v/>
      </c>
      <c r="Y331" s="61"/>
      <c r="Z331" s="53" t="str">
        <f t="shared" ca="1" si="191"/>
        <v/>
      </c>
      <c r="AA331" s="53" t="str">
        <f t="shared" si="192"/>
        <v/>
      </c>
      <c r="AB331" s="53" t="str">
        <f t="shared" si="193"/>
        <v/>
      </c>
      <c r="AC331" s="53" t="str">
        <f t="shared" si="160"/>
        <v/>
      </c>
      <c r="AD331" s="53"/>
      <c r="AE331" s="52"/>
      <c r="AF331" s="52"/>
      <c r="AG331" s="2"/>
      <c r="AH331" s="2"/>
    </row>
    <row r="332" spans="1:34" ht="14.25" customHeight="1" x14ac:dyDescent="0.25">
      <c r="A332" s="84">
        <v>155</v>
      </c>
      <c r="B332" s="98"/>
      <c r="C332" s="99"/>
      <c r="D332" s="99"/>
      <c r="E332" s="100"/>
      <c r="F332" s="86"/>
      <c r="G332" s="86"/>
      <c r="H332" s="77" t="s">
        <v>53</v>
      </c>
      <c r="I332" s="86"/>
      <c r="J332" s="87"/>
      <c r="K332" s="87"/>
      <c r="L332" s="92"/>
      <c r="M332" s="93"/>
      <c r="N332" s="94"/>
      <c r="O332" s="86"/>
      <c r="P332" s="86"/>
      <c r="Q332" s="86"/>
      <c r="R332" s="86"/>
      <c r="S332" s="88" t="str">
        <f t="shared" ref="S332" ca="1" si="194">IF(ISERROR(Z332*1),"",Z332*1)</f>
        <v/>
      </c>
      <c r="T332" s="86"/>
      <c r="U332" s="89"/>
      <c r="V332" s="90"/>
      <c r="W332" s="91"/>
      <c r="X332" s="53" t="str">
        <f t="shared" si="190"/>
        <v/>
      </c>
      <c r="Y332" s="61">
        <f>IF(B332&lt;&gt;"",IF(入国状況=1,IF(COUNTA(F332,G332,H333,I332,O332,P332,Q332,T332)=8,0,1),IF(COUNTA(F332,G332,H333,I332,O332,L332,P332,Q332,T332)=9,0,1)),0)</f>
        <v>0</v>
      </c>
      <c r="Z332" s="53" t="str">
        <f t="shared" ca="1" si="191"/>
        <v/>
      </c>
      <c r="AA332" s="53" t="str">
        <f t="shared" si="192"/>
        <v/>
      </c>
      <c r="AB332" s="53" t="str">
        <f t="shared" si="193"/>
        <v/>
      </c>
      <c r="AC332" s="53" t="str">
        <f t="shared" si="160"/>
        <v/>
      </c>
      <c r="AD332" s="53"/>
      <c r="AE332" s="52"/>
      <c r="AF332" s="52"/>
      <c r="AG332" s="2"/>
      <c r="AH332" s="2"/>
    </row>
    <row r="333" spans="1:34" ht="27" customHeight="1" x14ac:dyDescent="0.25">
      <c r="A333" s="85"/>
      <c r="B333" s="101"/>
      <c r="C333" s="102"/>
      <c r="D333" s="102"/>
      <c r="E333" s="103"/>
      <c r="F333" s="87"/>
      <c r="G333" s="87"/>
      <c r="H333" s="50"/>
      <c r="I333" s="87"/>
      <c r="J333" s="87"/>
      <c r="K333" s="87"/>
      <c r="L333" s="95"/>
      <c r="M333" s="96"/>
      <c r="N333" s="97"/>
      <c r="O333" s="87"/>
      <c r="P333" s="87"/>
      <c r="Q333" s="87"/>
      <c r="R333" s="87"/>
      <c r="S333" s="88"/>
      <c r="T333" s="87"/>
      <c r="U333" s="90"/>
      <c r="V333" s="90"/>
      <c r="W333" s="91"/>
      <c r="X333" s="53" t="str">
        <f t="shared" si="190"/>
        <v/>
      </c>
      <c r="Y333" s="61"/>
      <c r="Z333" s="53" t="str">
        <f t="shared" ca="1" si="191"/>
        <v/>
      </c>
      <c r="AA333" s="53" t="str">
        <f t="shared" si="192"/>
        <v/>
      </c>
      <c r="AB333" s="53" t="str">
        <f t="shared" si="193"/>
        <v/>
      </c>
      <c r="AC333" s="53" t="str">
        <f t="shared" si="160"/>
        <v/>
      </c>
      <c r="AD333" s="53"/>
      <c r="AF333" s="52"/>
      <c r="AG333" s="2"/>
      <c r="AH333" s="2"/>
    </row>
    <row r="334" spans="1:34" ht="14.25" customHeight="1" x14ac:dyDescent="0.25">
      <c r="A334" s="84">
        <v>156</v>
      </c>
      <c r="B334" s="98"/>
      <c r="C334" s="99"/>
      <c r="D334" s="99"/>
      <c r="E334" s="100"/>
      <c r="F334" s="86"/>
      <c r="G334" s="86"/>
      <c r="H334" s="77" t="s">
        <v>53</v>
      </c>
      <c r="I334" s="86"/>
      <c r="J334" s="87"/>
      <c r="K334" s="87"/>
      <c r="L334" s="92"/>
      <c r="M334" s="93"/>
      <c r="N334" s="94"/>
      <c r="O334" s="86"/>
      <c r="P334" s="86"/>
      <c r="Q334" s="86"/>
      <c r="R334" s="86"/>
      <c r="S334" s="88" t="str">
        <f t="shared" ref="S334" ca="1" si="195">IF(ISERROR(Z334*1),"",Z334*1)</f>
        <v/>
      </c>
      <c r="T334" s="86"/>
      <c r="U334" s="89"/>
      <c r="V334" s="90"/>
      <c r="W334" s="91"/>
      <c r="X334" s="53" t="str">
        <f t="shared" si="190"/>
        <v/>
      </c>
      <c r="Y334" s="61">
        <f>IF(B334&lt;&gt;"",IF(入国状況=1,IF(COUNTA(F334,G334,H335,I334,O334,P334,Q334,T334)=8,0,1),IF(COUNTA(F334,G334,H335,I334,O334,L334,P334,Q334,T334)=9,0,1)),0)</f>
        <v>0</v>
      </c>
      <c r="Z334" s="53" t="str">
        <f t="shared" ca="1" si="191"/>
        <v/>
      </c>
      <c r="AA334" s="53" t="str">
        <f t="shared" si="192"/>
        <v/>
      </c>
      <c r="AB334" s="53" t="str">
        <f t="shared" si="193"/>
        <v/>
      </c>
      <c r="AC334" s="53" t="str">
        <f t="shared" si="160"/>
        <v/>
      </c>
      <c r="AD334" s="53"/>
      <c r="AE334" s="52"/>
      <c r="AF334" s="52"/>
      <c r="AG334" s="2"/>
      <c r="AH334" s="2"/>
    </row>
    <row r="335" spans="1:34" ht="27" customHeight="1" x14ac:dyDescent="0.25">
      <c r="A335" s="85"/>
      <c r="B335" s="101"/>
      <c r="C335" s="102"/>
      <c r="D335" s="102"/>
      <c r="E335" s="103"/>
      <c r="F335" s="87"/>
      <c r="G335" s="87"/>
      <c r="H335" s="50"/>
      <c r="I335" s="87"/>
      <c r="J335" s="87"/>
      <c r="K335" s="87"/>
      <c r="L335" s="95"/>
      <c r="M335" s="96"/>
      <c r="N335" s="97"/>
      <c r="O335" s="87"/>
      <c r="P335" s="87"/>
      <c r="Q335" s="87"/>
      <c r="R335" s="87"/>
      <c r="S335" s="88"/>
      <c r="T335" s="87"/>
      <c r="U335" s="90"/>
      <c r="V335" s="90"/>
      <c r="W335" s="91"/>
      <c r="X335" s="53" t="str">
        <f t="shared" si="190"/>
        <v/>
      </c>
      <c r="Y335" s="61"/>
      <c r="Z335" s="53" t="str">
        <f t="shared" ca="1" si="191"/>
        <v/>
      </c>
      <c r="AA335" s="53" t="str">
        <f t="shared" si="192"/>
        <v/>
      </c>
      <c r="AB335" s="53" t="str">
        <f t="shared" si="193"/>
        <v/>
      </c>
      <c r="AC335" s="53" t="str">
        <f t="shared" si="160"/>
        <v/>
      </c>
      <c r="AD335" s="53"/>
      <c r="AE335" s="52"/>
      <c r="AF335" s="52"/>
      <c r="AG335" s="2"/>
      <c r="AH335" s="2"/>
    </row>
    <row r="336" spans="1:34" ht="14.25" customHeight="1" x14ac:dyDescent="0.25">
      <c r="A336" s="84">
        <v>157</v>
      </c>
      <c r="B336" s="98"/>
      <c r="C336" s="99"/>
      <c r="D336" s="99"/>
      <c r="E336" s="100"/>
      <c r="F336" s="86"/>
      <c r="G336" s="86"/>
      <c r="H336" s="77" t="s">
        <v>53</v>
      </c>
      <c r="I336" s="86"/>
      <c r="J336" s="87"/>
      <c r="K336" s="87"/>
      <c r="L336" s="92"/>
      <c r="M336" s="93"/>
      <c r="N336" s="94"/>
      <c r="O336" s="86"/>
      <c r="P336" s="86"/>
      <c r="Q336" s="86"/>
      <c r="R336" s="86"/>
      <c r="S336" s="88" t="str">
        <f t="shared" ref="S336" ca="1" si="196">IF(ISERROR(Z336*1),"",Z336*1)</f>
        <v/>
      </c>
      <c r="T336" s="86"/>
      <c r="U336" s="89"/>
      <c r="V336" s="90"/>
      <c r="W336" s="91"/>
      <c r="X336" s="53" t="str">
        <f t="shared" si="190"/>
        <v/>
      </c>
      <c r="Y336" s="61">
        <f>IF(B336&lt;&gt;"",IF(入国状況=1,IF(COUNTA(F336,G336,H337,I336,O336,P336,Q336,T336)=8,0,1),IF(COUNTA(F336,G336,H337,I336,O336,L336,P336,Q336,T336)=9,0,1)),0)</f>
        <v>0</v>
      </c>
      <c r="Z336" s="53" t="str">
        <f t="shared" ca="1" si="191"/>
        <v/>
      </c>
      <c r="AA336" s="53" t="str">
        <f t="shared" si="192"/>
        <v/>
      </c>
      <c r="AB336" s="53" t="str">
        <f t="shared" si="193"/>
        <v/>
      </c>
      <c r="AC336" s="53" t="str">
        <f t="shared" si="160"/>
        <v/>
      </c>
      <c r="AD336" s="53"/>
      <c r="AE336" s="52"/>
      <c r="AF336" s="52"/>
      <c r="AG336" s="2"/>
      <c r="AH336" s="2"/>
    </row>
    <row r="337" spans="1:34" ht="27" customHeight="1" x14ac:dyDescent="0.25">
      <c r="A337" s="85"/>
      <c r="B337" s="101"/>
      <c r="C337" s="102"/>
      <c r="D337" s="102"/>
      <c r="E337" s="103"/>
      <c r="F337" s="87"/>
      <c r="G337" s="87"/>
      <c r="H337" s="50"/>
      <c r="I337" s="87"/>
      <c r="J337" s="87"/>
      <c r="K337" s="87"/>
      <c r="L337" s="95"/>
      <c r="M337" s="96"/>
      <c r="N337" s="97"/>
      <c r="O337" s="87"/>
      <c r="P337" s="87"/>
      <c r="Q337" s="87"/>
      <c r="R337" s="87"/>
      <c r="S337" s="88"/>
      <c r="T337" s="87"/>
      <c r="U337" s="90"/>
      <c r="V337" s="90"/>
      <c r="W337" s="91"/>
      <c r="X337" s="53" t="str">
        <f t="shared" si="190"/>
        <v/>
      </c>
      <c r="Y337" s="61"/>
      <c r="Z337" s="53" t="str">
        <f t="shared" ca="1" si="191"/>
        <v/>
      </c>
      <c r="AA337" s="53" t="str">
        <f t="shared" si="192"/>
        <v/>
      </c>
      <c r="AB337" s="53" t="str">
        <f t="shared" si="193"/>
        <v/>
      </c>
      <c r="AC337" s="53" t="str">
        <f t="shared" si="160"/>
        <v/>
      </c>
      <c r="AD337" s="53"/>
      <c r="AF337" s="52"/>
      <c r="AG337" s="2"/>
      <c r="AH337" s="2"/>
    </row>
    <row r="338" spans="1:34" ht="14.25" customHeight="1" x14ac:dyDescent="0.25">
      <c r="A338" s="84">
        <v>158</v>
      </c>
      <c r="B338" s="98"/>
      <c r="C338" s="99"/>
      <c r="D338" s="99"/>
      <c r="E338" s="100"/>
      <c r="F338" s="86"/>
      <c r="G338" s="86"/>
      <c r="H338" s="77" t="s">
        <v>53</v>
      </c>
      <c r="I338" s="86"/>
      <c r="J338" s="87"/>
      <c r="K338" s="87"/>
      <c r="L338" s="92"/>
      <c r="M338" s="93"/>
      <c r="N338" s="94"/>
      <c r="O338" s="86"/>
      <c r="P338" s="86"/>
      <c r="Q338" s="86"/>
      <c r="R338" s="86"/>
      <c r="S338" s="88" t="str">
        <f t="shared" ref="S338" ca="1" si="197">IF(ISERROR(Z338*1),"",Z338*1)</f>
        <v/>
      </c>
      <c r="T338" s="86"/>
      <c r="U338" s="89"/>
      <c r="V338" s="90"/>
      <c r="W338" s="91"/>
      <c r="X338" s="53" t="str">
        <f t="shared" si="190"/>
        <v/>
      </c>
      <c r="Y338" s="61">
        <f>IF(B338&lt;&gt;"",IF(入国状況=1,IF(COUNTA(F338,G338,H339,I338,O338,P338,Q338,T338)=8,0,1),IF(COUNTA(F338,G338,H339,I338,O338,L338,P338,Q338,T338)=9,0,1)),0)</f>
        <v>0</v>
      </c>
      <c r="Z338" s="53" t="str">
        <f t="shared" ca="1" si="191"/>
        <v/>
      </c>
      <c r="AA338" s="53" t="str">
        <f t="shared" si="192"/>
        <v/>
      </c>
      <c r="AB338" s="53" t="str">
        <f t="shared" si="193"/>
        <v/>
      </c>
      <c r="AC338" s="53" t="str">
        <f t="shared" si="160"/>
        <v/>
      </c>
      <c r="AD338" s="53"/>
      <c r="AE338" s="52"/>
      <c r="AF338" s="52"/>
      <c r="AG338" s="2"/>
      <c r="AH338" s="2"/>
    </row>
    <row r="339" spans="1:34" ht="27" customHeight="1" x14ac:dyDescent="0.25">
      <c r="A339" s="85"/>
      <c r="B339" s="101"/>
      <c r="C339" s="102"/>
      <c r="D339" s="102"/>
      <c r="E339" s="103"/>
      <c r="F339" s="87"/>
      <c r="G339" s="87"/>
      <c r="H339" s="50"/>
      <c r="I339" s="87"/>
      <c r="J339" s="87"/>
      <c r="K339" s="87"/>
      <c r="L339" s="95"/>
      <c r="M339" s="96"/>
      <c r="N339" s="97"/>
      <c r="O339" s="87"/>
      <c r="P339" s="87"/>
      <c r="Q339" s="87"/>
      <c r="R339" s="87"/>
      <c r="S339" s="88"/>
      <c r="T339" s="87"/>
      <c r="U339" s="90"/>
      <c r="V339" s="90"/>
      <c r="W339" s="91"/>
      <c r="X339" s="53" t="str">
        <f t="shared" si="190"/>
        <v/>
      </c>
      <c r="Y339" s="61"/>
      <c r="Z339" s="53" t="str">
        <f t="shared" ca="1" si="191"/>
        <v/>
      </c>
      <c r="AA339" s="53" t="str">
        <f t="shared" si="192"/>
        <v/>
      </c>
      <c r="AB339" s="53" t="str">
        <f t="shared" si="193"/>
        <v/>
      </c>
      <c r="AC339" s="53" t="str">
        <f t="shared" si="160"/>
        <v/>
      </c>
      <c r="AD339" s="53"/>
      <c r="AE339" s="52"/>
      <c r="AF339" s="52"/>
      <c r="AG339" s="2"/>
      <c r="AH339" s="2"/>
    </row>
    <row r="340" spans="1:34" ht="14.25" customHeight="1" x14ac:dyDescent="0.25">
      <c r="A340" s="84">
        <v>159</v>
      </c>
      <c r="B340" s="98"/>
      <c r="C340" s="99"/>
      <c r="D340" s="99"/>
      <c r="E340" s="100"/>
      <c r="F340" s="86"/>
      <c r="G340" s="86"/>
      <c r="H340" s="77" t="s">
        <v>53</v>
      </c>
      <c r="I340" s="86"/>
      <c r="J340" s="87"/>
      <c r="K340" s="87"/>
      <c r="L340" s="92"/>
      <c r="M340" s="93"/>
      <c r="N340" s="94"/>
      <c r="O340" s="86"/>
      <c r="P340" s="86"/>
      <c r="Q340" s="86"/>
      <c r="R340" s="86"/>
      <c r="S340" s="88" t="str">
        <f t="shared" ref="S340" ca="1" si="198">IF(ISERROR(Z340*1),"",Z340*1)</f>
        <v/>
      </c>
      <c r="T340" s="86"/>
      <c r="U340" s="89"/>
      <c r="V340" s="90"/>
      <c r="W340" s="91"/>
      <c r="X340" s="53" t="str">
        <f t="shared" si="190"/>
        <v/>
      </c>
      <c r="Y340" s="61">
        <f>IF(B340&lt;&gt;"",IF(入国状況=1,IF(COUNTA(F340,G340,H341,I340,O340,P340,Q340,T340)=8,0,1),IF(COUNTA(F340,G340,H341,I340,O340,L340,P340,Q340,T340)=9,0,1)),0)</f>
        <v>0</v>
      </c>
      <c r="Z340" s="53" t="str">
        <f t="shared" ca="1" si="191"/>
        <v/>
      </c>
      <c r="AA340" s="53" t="str">
        <f t="shared" si="192"/>
        <v/>
      </c>
      <c r="AB340" s="53" t="str">
        <f t="shared" si="193"/>
        <v/>
      </c>
      <c r="AC340" s="53" t="str">
        <f t="shared" si="160"/>
        <v/>
      </c>
      <c r="AD340" s="53"/>
      <c r="AE340" s="52"/>
      <c r="AF340" s="52"/>
      <c r="AG340" s="2"/>
      <c r="AH340" s="2"/>
    </row>
    <row r="341" spans="1:34" ht="27" customHeight="1" x14ac:dyDescent="0.25">
      <c r="A341" s="85"/>
      <c r="B341" s="101"/>
      <c r="C341" s="102"/>
      <c r="D341" s="102"/>
      <c r="E341" s="103"/>
      <c r="F341" s="87"/>
      <c r="G341" s="87"/>
      <c r="H341" s="50"/>
      <c r="I341" s="87"/>
      <c r="J341" s="87"/>
      <c r="K341" s="87"/>
      <c r="L341" s="95"/>
      <c r="M341" s="96"/>
      <c r="N341" s="97"/>
      <c r="O341" s="87"/>
      <c r="P341" s="87"/>
      <c r="Q341" s="87"/>
      <c r="R341" s="87"/>
      <c r="S341" s="88"/>
      <c r="T341" s="87"/>
      <c r="U341" s="90"/>
      <c r="V341" s="90"/>
      <c r="W341" s="91"/>
      <c r="X341" s="53" t="str">
        <f t="shared" si="190"/>
        <v/>
      </c>
      <c r="Y341" s="61"/>
      <c r="Z341" s="53" t="str">
        <f t="shared" ca="1" si="191"/>
        <v/>
      </c>
      <c r="AA341" s="53" t="str">
        <f t="shared" si="192"/>
        <v/>
      </c>
      <c r="AB341" s="53" t="str">
        <f t="shared" si="193"/>
        <v/>
      </c>
      <c r="AC341" s="53" t="str">
        <f t="shared" si="160"/>
        <v/>
      </c>
      <c r="AD341" s="53"/>
      <c r="AF341" s="52"/>
      <c r="AG341" s="2"/>
      <c r="AH341" s="2"/>
    </row>
    <row r="342" spans="1:34" ht="14.25" customHeight="1" x14ac:dyDescent="0.25">
      <c r="A342" s="84">
        <v>160</v>
      </c>
      <c r="B342" s="98"/>
      <c r="C342" s="99"/>
      <c r="D342" s="99"/>
      <c r="E342" s="100"/>
      <c r="F342" s="86"/>
      <c r="G342" s="86"/>
      <c r="H342" s="77" t="s">
        <v>53</v>
      </c>
      <c r="I342" s="86"/>
      <c r="J342" s="87"/>
      <c r="K342" s="87"/>
      <c r="L342" s="92"/>
      <c r="M342" s="93"/>
      <c r="N342" s="94"/>
      <c r="O342" s="86"/>
      <c r="P342" s="86"/>
      <c r="Q342" s="86"/>
      <c r="R342" s="86"/>
      <c r="S342" s="88" t="str">
        <f t="shared" ref="S342" ca="1" si="199">IF(ISERROR(Z342*1),"",Z342*1)</f>
        <v/>
      </c>
      <c r="T342" s="86"/>
      <c r="U342" s="89"/>
      <c r="V342" s="90"/>
      <c r="W342" s="91"/>
      <c r="X342" s="53" t="str">
        <f t="shared" si="190"/>
        <v/>
      </c>
      <c r="Y342" s="61">
        <f>IF(B342&lt;&gt;"",IF(入国状況=1,IF(COUNTA(F342,G342,H343,I342,O342,P342,Q342,T342)=8,0,1),IF(COUNTA(F342,G342,H343,I342,O342,L342,P342,Q342,T342)=9,0,1)),0)</f>
        <v>0</v>
      </c>
      <c r="Z342" s="53" t="str">
        <f t="shared" ca="1" si="191"/>
        <v/>
      </c>
      <c r="AA342" s="53" t="str">
        <f t="shared" si="192"/>
        <v/>
      </c>
      <c r="AB342" s="53" t="str">
        <f t="shared" si="193"/>
        <v/>
      </c>
      <c r="AC342" s="53" t="str">
        <f t="shared" si="160"/>
        <v/>
      </c>
      <c r="AD342" s="53"/>
      <c r="AE342" s="52"/>
      <c r="AF342" s="52"/>
      <c r="AG342" s="2"/>
      <c r="AH342" s="2"/>
    </row>
    <row r="343" spans="1:34" ht="27" customHeight="1" x14ac:dyDescent="0.25">
      <c r="A343" s="85"/>
      <c r="B343" s="101"/>
      <c r="C343" s="102"/>
      <c r="D343" s="102"/>
      <c r="E343" s="103"/>
      <c r="F343" s="87"/>
      <c r="G343" s="87"/>
      <c r="H343" s="50"/>
      <c r="I343" s="87"/>
      <c r="J343" s="87"/>
      <c r="K343" s="87"/>
      <c r="L343" s="95"/>
      <c r="M343" s="96"/>
      <c r="N343" s="97"/>
      <c r="O343" s="87"/>
      <c r="P343" s="87"/>
      <c r="Q343" s="87"/>
      <c r="R343" s="87"/>
      <c r="S343" s="88"/>
      <c r="T343" s="87"/>
      <c r="U343" s="90"/>
      <c r="V343" s="90"/>
      <c r="W343" s="91"/>
      <c r="X343" s="53" t="str">
        <f t="shared" si="190"/>
        <v/>
      </c>
      <c r="Y343" s="61"/>
      <c r="Z343" s="53" t="str">
        <f t="shared" ca="1" si="191"/>
        <v/>
      </c>
      <c r="AA343" s="53" t="str">
        <f t="shared" si="192"/>
        <v/>
      </c>
      <c r="AB343" s="53" t="str">
        <f t="shared" si="193"/>
        <v/>
      </c>
      <c r="AC343" s="53" t="str">
        <f t="shared" si="160"/>
        <v/>
      </c>
      <c r="AD343" s="53"/>
      <c r="AE343" s="52"/>
      <c r="AF343" s="52"/>
      <c r="AG343" s="2"/>
      <c r="AH343" s="2"/>
    </row>
    <row r="344" spans="1:34" ht="14.25" customHeight="1" x14ac:dyDescent="0.25">
      <c r="A344" s="84">
        <v>161</v>
      </c>
      <c r="B344" s="98"/>
      <c r="C344" s="99"/>
      <c r="D344" s="99"/>
      <c r="E344" s="100"/>
      <c r="F344" s="86"/>
      <c r="G344" s="86"/>
      <c r="H344" s="77" t="s">
        <v>53</v>
      </c>
      <c r="I344" s="86"/>
      <c r="J344" s="87"/>
      <c r="K344" s="87"/>
      <c r="L344" s="92"/>
      <c r="M344" s="93"/>
      <c r="N344" s="94"/>
      <c r="O344" s="86"/>
      <c r="P344" s="86"/>
      <c r="Q344" s="86"/>
      <c r="R344" s="86"/>
      <c r="S344" s="88" t="str">
        <f t="shared" ref="S344" ca="1" si="200">IF(ISERROR(Z344*1),"",Z344*1)</f>
        <v/>
      </c>
      <c r="T344" s="86"/>
      <c r="U344" s="89"/>
      <c r="V344" s="90"/>
      <c r="W344" s="91"/>
      <c r="X344" s="53" t="str">
        <f t="shared" si="190"/>
        <v/>
      </c>
      <c r="Y344" s="61">
        <f>IF(B344&lt;&gt;"",IF(入国状況=1,IF(COUNTA(F344,G344,H345,I344,O344,P344,Q344,T344)=8,0,1),IF(COUNTA(F344,G344,H345,I344,O344,L344,P344,Q344,T344)=9,0,1)),0)</f>
        <v>0</v>
      </c>
      <c r="Z344" s="53" t="str">
        <f t="shared" ca="1" si="191"/>
        <v/>
      </c>
      <c r="AA344" s="53" t="str">
        <f t="shared" si="192"/>
        <v/>
      </c>
      <c r="AB344" s="53" t="str">
        <f t="shared" si="193"/>
        <v/>
      </c>
      <c r="AC344" s="53" t="str">
        <f t="shared" ref="AC344:AC407" si="201">IF(入国状況=1,IF(入国予定日="","",IF(入国予定日&gt;=DATEVALUE("2025/10/1"),"new保険料","old保険料")),IF(L344="","",IF(L344&gt;=DATEVALUE("2025/10/1"),"new保険料","old保険料")))</f>
        <v/>
      </c>
      <c r="AD344" s="53"/>
      <c r="AE344" s="52"/>
      <c r="AF344" s="52"/>
      <c r="AG344" s="2"/>
      <c r="AH344" s="2"/>
    </row>
    <row r="345" spans="1:34" ht="27" customHeight="1" x14ac:dyDescent="0.25">
      <c r="A345" s="85"/>
      <c r="B345" s="101"/>
      <c r="C345" s="102"/>
      <c r="D345" s="102"/>
      <c r="E345" s="103"/>
      <c r="F345" s="87"/>
      <c r="G345" s="87"/>
      <c r="H345" s="50"/>
      <c r="I345" s="87"/>
      <c r="J345" s="87"/>
      <c r="K345" s="87"/>
      <c r="L345" s="95"/>
      <c r="M345" s="96"/>
      <c r="N345" s="97"/>
      <c r="O345" s="87"/>
      <c r="P345" s="87"/>
      <c r="Q345" s="87"/>
      <c r="R345" s="87"/>
      <c r="S345" s="88"/>
      <c r="T345" s="87"/>
      <c r="U345" s="90"/>
      <c r="V345" s="90"/>
      <c r="W345" s="91"/>
      <c r="X345" s="53" t="str">
        <f t="shared" si="190"/>
        <v/>
      </c>
      <c r="Y345" s="61"/>
      <c r="Z345" s="53" t="str">
        <f t="shared" ca="1" si="191"/>
        <v/>
      </c>
      <c r="AA345" s="53" t="str">
        <f t="shared" si="192"/>
        <v/>
      </c>
      <c r="AB345" s="53" t="str">
        <f t="shared" si="193"/>
        <v/>
      </c>
      <c r="AC345" s="53" t="str">
        <f t="shared" si="201"/>
        <v/>
      </c>
      <c r="AD345" s="53"/>
      <c r="AF345" s="52"/>
      <c r="AG345" s="2"/>
      <c r="AH345" s="2"/>
    </row>
    <row r="346" spans="1:34" ht="14.25" customHeight="1" x14ac:dyDescent="0.25">
      <c r="A346" s="84">
        <v>162</v>
      </c>
      <c r="B346" s="98"/>
      <c r="C346" s="99"/>
      <c r="D346" s="99"/>
      <c r="E346" s="100"/>
      <c r="F346" s="86"/>
      <c r="G346" s="86"/>
      <c r="H346" s="77" t="s">
        <v>53</v>
      </c>
      <c r="I346" s="86"/>
      <c r="J346" s="87"/>
      <c r="K346" s="87"/>
      <c r="L346" s="92"/>
      <c r="M346" s="93"/>
      <c r="N346" s="94"/>
      <c r="O346" s="86"/>
      <c r="P346" s="86"/>
      <c r="Q346" s="86"/>
      <c r="R346" s="86"/>
      <c r="S346" s="88" t="str">
        <f t="shared" ref="S346" ca="1" si="202">IF(ISERROR(Z346*1),"",Z346*1)</f>
        <v/>
      </c>
      <c r="T346" s="86"/>
      <c r="U346" s="89"/>
      <c r="V346" s="90"/>
      <c r="W346" s="91"/>
      <c r="X346" s="53" t="str">
        <f t="shared" si="190"/>
        <v/>
      </c>
      <c r="Y346" s="61">
        <f>IF(B346&lt;&gt;"",IF(入国状況=1,IF(COUNTA(F346,G346,H347,I346,O346,P346,Q346,T346)=8,0,1),IF(COUNTA(F346,G346,H347,I346,O346,L346,P346,Q346,T346)=9,0,1)),0)</f>
        <v>0</v>
      </c>
      <c r="Z346" s="53" t="str">
        <f t="shared" ca="1" si="191"/>
        <v/>
      </c>
      <c r="AA346" s="53" t="str">
        <f t="shared" si="192"/>
        <v/>
      </c>
      <c r="AB346" s="53" t="str">
        <f t="shared" si="193"/>
        <v/>
      </c>
      <c r="AC346" s="53" t="str">
        <f t="shared" si="201"/>
        <v/>
      </c>
      <c r="AD346" s="53"/>
      <c r="AE346" s="52"/>
      <c r="AF346" s="52"/>
      <c r="AG346" s="2"/>
      <c r="AH346" s="2"/>
    </row>
    <row r="347" spans="1:34" ht="27" customHeight="1" x14ac:dyDescent="0.25">
      <c r="A347" s="85"/>
      <c r="B347" s="101"/>
      <c r="C347" s="102"/>
      <c r="D347" s="102"/>
      <c r="E347" s="103"/>
      <c r="F347" s="87"/>
      <c r="G347" s="87"/>
      <c r="H347" s="50"/>
      <c r="I347" s="87"/>
      <c r="J347" s="87"/>
      <c r="K347" s="87"/>
      <c r="L347" s="95"/>
      <c r="M347" s="96"/>
      <c r="N347" s="97"/>
      <c r="O347" s="87"/>
      <c r="P347" s="87"/>
      <c r="Q347" s="87"/>
      <c r="R347" s="87"/>
      <c r="S347" s="88"/>
      <c r="T347" s="87"/>
      <c r="U347" s="90"/>
      <c r="V347" s="90"/>
      <c r="W347" s="91"/>
      <c r="X347" s="53" t="str">
        <f t="shared" si="190"/>
        <v/>
      </c>
      <c r="Y347" s="61"/>
      <c r="Z347" s="53" t="str">
        <f t="shared" ca="1" si="191"/>
        <v/>
      </c>
      <c r="AA347" s="53" t="str">
        <f t="shared" si="192"/>
        <v/>
      </c>
      <c r="AB347" s="53" t="str">
        <f t="shared" si="193"/>
        <v/>
      </c>
      <c r="AC347" s="53" t="str">
        <f t="shared" si="201"/>
        <v/>
      </c>
      <c r="AD347" s="53"/>
      <c r="AE347" s="52"/>
      <c r="AF347" s="52"/>
      <c r="AG347" s="2"/>
      <c r="AH347" s="2"/>
    </row>
    <row r="348" spans="1:34" ht="14.25" customHeight="1" x14ac:dyDescent="0.25">
      <c r="A348" s="84">
        <v>163</v>
      </c>
      <c r="B348" s="98"/>
      <c r="C348" s="99"/>
      <c r="D348" s="99"/>
      <c r="E348" s="100"/>
      <c r="F348" s="86"/>
      <c r="G348" s="86"/>
      <c r="H348" s="77" t="s">
        <v>53</v>
      </c>
      <c r="I348" s="86"/>
      <c r="J348" s="87"/>
      <c r="K348" s="87"/>
      <c r="L348" s="92"/>
      <c r="M348" s="93"/>
      <c r="N348" s="94"/>
      <c r="O348" s="86"/>
      <c r="P348" s="86"/>
      <c r="Q348" s="86"/>
      <c r="R348" s="86"/>
      <c r="S348" s="88" t="str">
        <f t="shared" ref="S348" ca="1" si="203">IF(ISERROR(Z348*1),"",Z348*1)</f>
        <v/>
      </c>
      <c r="T348" s="86"/>
      <c r="U348" s="89"/>
      <c r="V348" s="90"/>
      <c r="W348" s="91"/>
      <c r="X348" s="53" t="str">
        <f t="shared" si="190"/>
        <v/>
      </c>
      <c r="Y348" s="61">
        <f>IF(B348&lt;&gt;"",IF(入国状況=1,IF(COUNTA(F348,G348,H349,I348,O348,P348,Q348,T348)=8,0,1),IF(COUNTA(F348,G348,H349,I348,O348,L348,P348,Q348,T348)=9,0,1)),0)</f>
        <v>0</v>
      </c>
      <c r="Z348" s="53" t="str">
        <f t="shared" ca="1" si="191"/>
        <v/>
      </c>
      <c r="AA348" s="53" t="str">
        <f t="shared" si="192"/>
        <v/>
      </c>
      <c r="AB348" s="53" t="str">
        <f t="shared" si="193"/>
        <v/>
      </c>
      <c r="AC348" s="53" t="str">
        <f t="shared" si="201"/>
        <v/>
      </c>
      <c r="AD348" s="53"/>
      <c r="AE348" s="52"/>
      <c r="AF348" s="52"/>
      <c r="AG348" s="2"/>
      <c r="AH348" s="2"/>
    </row>
    <row r="349" spans="1:34" ht="27" customHeight="1" x14ac:dyDescent="0.25">
      <c r="A349" s="85"/>
      <c r="B349" s="101"/>
      <c r="C349" s="102"/>
      <c r="D349" s="102"/>
      <c r="E349" s="103"/>
      <c r="F349" s="87"/>
      <c r="G349" s="87"/>
      <c r="H349" s="50"/>
      <c r="I349" s="87"/>
      <c r="J349" s="87"/>
      <c r="K349" s="87"/>
      <c r="L349" s="95"/>
      <c r="M349" s="96"/>
      <c r="N349" s="97"/>
      <c r="O349" s="87"/>
      <c r="P349" s="87"/>
      <c r="Q349" s="87"/>
      <c r="R349" s="87"/>
      <c r="S349" s="88"/>
      <c r="T349" s="87"/>
      <c r="U349" s="90"/>
      <c r="V349" s="90"/>
      <c r="W349" s="91"/>
      <c r="X349" s="53" t="str">
        <f t="shared" si="190"/>
        <v/>
      </c>
      <c r="Y349" s="61"/>
      <c r="Z349" s="53" t="str">
        <f t="shared" ca="1" si="191"/>
        <v/>
      </c>
      <c r="AA349" s="53" t="str">
        <f t="shared" si="192"/>
        <v/>
      </c>
      <c r="AB349" s="53" t="str">
        <f t="shared" si="193"/>
        <v/>
      </c>
      <c r="AC349" s="53" t="str">
        <f t="shared" si="201"/>
        <v/>
      </c>
      <c r="AD349" s="53"/>
      <c r="AF349" s="52"/>
      <c r="AG349" s="2"/>
      <c r="AH349" s="2"/>
    </row>
    <row r="350" spans="1:34" ht="14.25" customHeight="1" x14ac:dyDescent="0.25">
      <c r="A350" s="84">
        <v>164</v>
      </c>
      <c r="B350" s="98"/>
      <c r="C350" s="99"/>
      <c r="D350" s="99"/>
      <c r="E350" s="100"/>
      <c r="F350" s="86"/>
      <c r="G350" s="86"/>
      <c r="H350" s="77" t="s">
        <v>53</v>
      </c>
      <c r="I350" s="86"/>
      <c r="J350" s="87"/>
      <c r="K350" s="87"/>
      <c r="L350" s="92"/>
      <c r="M350" s="93"/>
      <c r="N350" s="94"/>
      <c r="O350" s="86"/>
      <c r="P350" s="86"/>
      <c r="Q350" s="86"/>
      <c r="R350" s="86"/>
      <c r="S350" s="88" t="str">
        <f t="shared" ref="S350" ca="1" si="204">IF(ISERROR(Z350*1),"",Z350*1)</f>
        <v/>
      </c>
      <c r="T350" s="86"/>
      <c r="U350" s="89"/>
      <c r="V350" s="90"/>
      <c r="W350" s="91"/>
      <c r="X350" s="53" t="str">
        <f t="shared" si="190"/>
        <v/>
      </c>
      <c r="Y350" s="61">
        <f>IF(B350&lt;&gt;"",IF(入国状況=1,IF(COUNTA(F350,G350,H351,I350,O350,P350,Q350,T350)=8,0,1),IF(COUNTA(F350,G350,H351,I350,O350,L350,P350,Q350,T350)=9,0,1)),0)</f>
        <v>0</v>
      </c>
      <c r="Z350" s="53" t="str">
        <f t="shared" ca="1" si="191"/>
        <v/>
      </c>
      <c r="AA350" s="53" t="str">
        <f t="shared" si="192"/>
        <v/>
      </c>
      <c r="AB350" s="53" t="str">
        <f t="shared" si="193"/>
        <v/>
      </c>
      <c r="AC350" s="53" t="str">
        <f t="shared" si="201"/>
        <v/>
      </c>
      <c r="AD350" s="53"/>
      <c r="AE350" s="52"/>
      <c r="AF350" s="52"/>
      <c r="AG350" s="2"/>
      <c r="AH350" s="2"/>
    </row>
    <row r="351" spans="1:34" ht="27" customHeight="1" x14ac:dyDescent="0.25">
      <c r="A351" s="85"/>
      <c r="B351" s="101"/>
      <c r="C351" s="102"/>
      <c r="D351" s="102"/>
      <c r="E351" s="103"/>
      <c r="F351" s="87"/>
      <c r="G351" s="87"/>
      <c r="H351" s="50"/>
      <c r="I351" s="87"/>
      <c r="J351" s="87"/>
      <c r="K351" s="87"/>
      <c r="L351" s="95"/>
      <c r="M351" s="96"/>
      <c r="N351" s="97"/>
      <c r="O351" s="87"/>
      <c r="P351" s="87"/>
      <c r="Q351" s="87"/>
      <c r="R351" s="87"/>
      <c r="S351" s="88"/>
      <c r="T351" s="87"/>
      <c r="U351" s="90"/>
      <c r="V351" s="90"/>
      <c r="W351" s="91"/>
      <c r="X351" s="53" t="str">
        <f t="shared" si="190"/>
        <v/>
      </c>
      <c r="Y351" s="61"/>
      <c r="Z351" s="53" t="str">
        <f t="shared" ca="1" si="191"/>
        <v/>
      </c>
      <c r="AA351" s="53" t="str">
        <f t="shared" si="192"/>
        <v/>
      </c>
      <c r="AB351" s="53" t="str">
        <f t="shared" si="193"/>
        <v/>
      </c>
      <c r="AC351" s="53" t="str">
        <f t="shared" si="201"/>
        <v/>
      </c>
      <c r="AD351" s="53"/>
      <c r="AE351" s="52"/>
      <c r="AF351" s="52"/>
      <c r="AG351" s="2"/>
      <c r="AH351" s="2"/>
    </row>
    <row r="352" spans="1:34" ht="14.25" customHeight="1" x14ac:dyDescent="0.25">
      <c r="A352" s="84">
        <v>165</v>
      </c>
      <c r="B352" s="98"/>
      <c r="C352" s="99"/>
      <c r="D352" s="99"/>
      <c r="E352" s="100"/>
      <c r="F352" s="86"/>
      <c r="G352" s="86"/>
      <c r="H352" s="77" t="s">
        <v>53</v>
      </c>
      <c r="I352" s="86"/>
      <c r="J352" s="87"/>
      <c r="K352" s="87"/>
      <c r="L352" s="92"/>
      <c r="M352" s="93"/>
      <c r="N352" s="94"/>
      <c r="O352" s="86"/>
      <c r="P352" s="86"/>
      <c r="Q352" s="86"/>
      <c r="R352" s="86"/>
      <c r="S352" s="88" t="str">
        <f t="shared" ref="S352" ca="1" si="205">IF(ISERROR(Z352*1),"",Z352*1)</f>
        <v/>
      </c>
      <c r="T352" s="86"/>
      <c r="U352" s="89"/>
      <c r="V352" s="90"/>
      <c r="W352" s="91"/>
      <c r="X352" s="53" t="str">
        <f t="shared" si="190"/>
        <v/>
      </c>
      <c r="Y352" s="61">
        <f>IF(B352&lt;&gt;"",IF(入国状況=1,IF(COUNTA(F352,G352,H353,I352,O352,P352,Q352,T352)=8,0,1),IF(COUNTA(F352,G352,H353,I352,O352,L352,P352,Q352,T352)=9,0,1)),0)</f>
        <v>0</v>
      </c>
      <c r="Z352" s="53" t="str">
        <f t="shared" ca="1" si="191"/>
        <v/>
      </c>
      <c r="AA352" s="53" t="str">
        <f t="shared" si="192"/>
        <v/>
      </c>
      <c r="AB352" s="53" t="str">
        <f t="shared" si="193"/>
        <v/>
      </c>
      <c r="AC352" s="53" t="str">
        <f t="shared" si="201"/>
        <v/>
      </c>
      <c r="AD352" s="53"/>
      <c r="AE352" s="52"/>
      <c r="AF352" s="52"/>
      <c r="AG352" s="2"/>
      <c r="AH352" s="2"/>
    </row>
    <row r="353" spans="1:34" ht="27" customHeight="1" x14ac:dyDescent="0.25">
      <c r="A353" s="85"/>
      <c r="B353" s="101"/>
      <c r="C353" s="102"/>
      <c r="D353" s="102"/>
      <c r="E353" s="103"/>
      <c r="F353" s="87"/>
      <c r="G353" s="87"/>
      <c r="H353" s="50"/>
      <c r="I353" s="87"/>
      <c r="J353" s="87"/>
      <c r="K353" s="87"/>
      <c r="L353" s="95"/>
      <c r="M353" s="96"/>
      <c r="N353" s="97"/>
      <c r="O353" s="87"/>
      <c r="P353" s="87"/>
      <c r="Q353" s="87"/>
      <c r="R353" s="87"/>
      <c r="S353" s="88"/>
      <c r="T353" s="87"/>
      <c r="U353" s="90"/>
      <c r="V353" s="90"/>
      <c r="W353" s="91"/>
      <c r="X353" s="53" t="str">
        <f t="shared" si="190"/>
        <v/>
      </c>
      <c r="Y353" s="61"/>
      <c r="Z353" s="53" t="str">
        <f t="shared" ca="1" si="191"/>
        <v/>
      </c>
      <c r="AA353" s="53" t="str">
        <f t="shared" si="192"/>
        <v/>
      </c>
      <c r="AB353" s="53" t="str">
        <f t="shared" si="193"/>
        <v/>
      </c>
      <c r="AC353" s="53" t="str">
        <f t="shared" si="201"/>
        <v/>
      </c>
      <c r="AD353" s="53"/>
      <c r="AF353" s="52"/>
      <c r="AG353" s="2"/>
      <c r="AH353" s="2"/>
    </row>
    <row r="354" spans="1:34" ht="14.25" customHeight="1" x14ac:dyDescent="0.25">
      <c r="A354" s="84">
        <v>166</v>
      </c>
      <c r="B354" s="98"/>
      <c r="C354" s="99"/>
      <c r="D354" s="99"/>
      <c r="E354" s="100"/>
      <c r="F354" s="86"/>
      <c r="G354" s="86"/>
      <c r="H354" s="77" t="s">
        <v>53</v>
      </c>
      <c r="I354" s="86"/>
      <c r="J354" s="87"/>
      <c r="K354" s="87"/>
      <c r="L354" s="92"/>
      <c r="M354" s="93"/>
      <c r="N354" s="94"/>
      <c r="O354" s="86"/>
      <c r="P354" s="86"/>
      <c r="Q354" s="86"/>
      <c r="R354" s="86"/>
      <c r="S354" s="88" t="str">
        <f t="shared" ref="S354" ca="1" si="206">IF(ISERROR(Z354*1),"",Z354*1)</f>
        <v/>
      </c>
      <c r="T354" s="86"/>
      <c r="U354" s="89"/>
      <c r="V354" s="90"/>
      <c r="W354" s="91"/>
      <c r="X354" s="53" t="str">
        <f t="shared" si="190"/>
        <v/>
      </c>
      <c r="Y354" s="61">
        <f>IF(B354&lt;&gt;"",IF(入国状況=1,IF(COUNTA(F354,G354,H355,I354,O354,P354,Q354,T354)=8,0,1),IF(COUNTA(F354,G354,H355,I354,O354,L354,P354,Q354,T354)=9,0,1)),0)</f>
        <v>0</v>
      </c>
      <c r="Z354" s="53" t="str">
        <f t="shared" ca="1" si="191"/>
        <v/>
      </c>
      <c r="AA354" s="53" t="str">
        <f t="shared" si="192"/>
        <v/>
      </c>
      <c r="AB354" s="53" t="str">
        <f t="shared" si="193"/>
        <v/>
      </c>
      <c r="AC354" s="53" t="str">
        <f t="shared" si="201"/>
        <v/>
      </c>
      <c r="AD354" s="53"/>
      <c r="AE354" s="52"/>
      <c r="AF354" s="52"/>
      <c r="AG354" s="2"/>
      <c r="AH354" s="2"/>
    </row>
    <row r="355" spans="1:34" ht="27" customHeight="1" x14ac:dyDescent="0.25">
      <c r="A355" s="85"/>
      <c r="B355" s="101"/>
      <c r="C355" s="102"/>
      <c r="D355" s="102"/>
      <c r="E355" s="103"/>
      <c r="F355" s="87"/>
      <c r="G355" s="87"/>
      <c r="H355" s="50"/>
      <c r="I355" s="87"/>
      <c r="J355" s="87"/>
      <c r="K355" s="87"/>
      <c r="L355" s="95"/>
      <c r="M355" s="96"/>
      <c r="N355" s="97"/>
      <c r="O355" s="87"/>
      <c r="P355" s="87"/>
      <c r="Q355" s="87"/>
      <c r="R355" s="87"/>
      <c r="S355" s="88"/>
      <c r="T355" s="87"/>
      <c r="U355" s="90"/>
      <c r="V355" s="90"/>
      <c r="W355" s="91"/>
      <c r="X355" s="53" t="str">
        <f t="shared" si="190"/>
        <v/>
      </c>
      <c r="Y355" s="61"/>
      <c r="Z355" s="53" t="str">
        <f t="shared" ca="1" si="191"/>
        <v/>
      </c>
      <c r="AA355" s="53" t="str">
        <f t="shared" si="192"/>
        <v/>
      </c>
      <c r="AB355" s="53" t="str">
        <f t="shared" si="193"/>
        <v/>
      </c>
      <c r="AC355" s="53" t="str">
        <f t="shared" si="201"/>
        <v/>
      </c>
      <c r="AD355" s="53"/>
      <c r="AE355" s="52"/>
      <c r="AF355" s="52"/>
      <c r="AG355" s="2"/>
      <c r="AH355" s="2"/>
    </row>
    <row r="356" spans="1:34" ht="14.25" customHeight="1" x14ac:dyDescent="0.25">
      <c r="A356" s="84">
        <v>167</v>
      </c>
      <c r="B356" s="98"/>
      <c r="C356" s="99"/>
      <c r="D356" s="99"/>
      <c r="E356" s="100"/>
      <c r="F356" s="86"/>
      <c r="G356" s="86"/>
      <c r="H356" s="77" t="s">
        <v>53</v>
      </c>
      <c r="I356" s="86"/>
      <c r="J356" s="87"/>
      <c r="K356" s="87"/>
      <c r="L356" s="92"/>
      <c r="M356" s="93"/>
      <c r="N356" s="94"/>
      <c r="O356" s="86"/>
      <c r="P356" s="86"/>
      <c r="Q356" s="86"/>
      <c r="R356" s="86"/>
      <c r="S356" s="88" t="str">
        <f t="shared" ref="S356" ca="1" si="207">IF(ISERROR(Z356*1),"",Z356*1)</f>
        <v/>
      </c>
      <c r="T356" s="86"/>
      <c r="U356" s="89"/>
      <c r="V356" s="90"/>
      <c r="W356" s="91"/>
      <c r="X356" s="53" t="str">
        <f t="shared" si="190"/>
        <v/>
      </c>
      <c r="Y356" s="61">
        <f>IF(B356&lt;&gt;"",IF(入国状況=1,IF(COUNTA(F356,G356,H357,I356,O356,P356,Q356,T356)=8,0,1),IF(COUNTA(F356,G356,H357,I356,O356,L356,P356,Q356,T356)=9,0,1)),0)</f>
        <v>0</v>
      </c>
      <c r="Z356" s="53" t="str">
        <f t="shared" ca="1" si="191"/>
        <v/>
      </c>
      <c r="AA356" s="53" t="str">
        <f t="shared" si="192"/>
        <v/>
      </c>
      <c r="AB356" s="53" t="str">
        <f t="shared" si="193"/>
        <v/>
      </c>
      <c r="AC356" s="53" t="str">
        <f t="shared" si="201"/>
        <v/>
      </c>
      <c r="AD356" s="53"/>
      <c r="AE356" s="52"/>
      <c r="AF356" s="52"/>
      <c r="AG356" s="2"/>
      <c r="AH356" s="2"/>
    </row>
    <row r="357" spans="1:34" ht="27" customHeight="1" x14ac:dyDescent="0.25">
      <c r="A357" s="85"/>
      <c r="B357" s="101"/>
      <c r="C357" s="102"/>
      <c r="D357" s="102"/>
      <c r="E357" s="103"/>
      <c r="F357" s="87"/>
      <c r="G357" s="87"/>
      <c r="H357" s="50"/>
      <c r="I357" s="87"/>
      <c r="J357" s="87"/>
      <c r="K357" s="87"/>
      <c r="L357" s="95"/>
      <c r="M357" s="96"/>
      <c r="N357" s="97"/>
      <c r="O357" s="87"/>
      <c r="P357" s="87"/>
      <c r="Q357" s="87"/>
      <c r="R357" s="87"/>
      <c r="S357" s="88"/>
      <c r="T357" s="87"/>
      <c r="U357" s="90"/>
      <c r="V357" s="90"/>
      <c r="W357" s="91"/>
      <c r="X357" s="53" t="str">
        <f t="shared" si="190"/>
        <v/>
      </c>
      <c r="Y357" s="61"/>
      <c r="Z357" s="53" t="str">
        <f t="shared" ca="1" si="191"/>
        <v/>
      </c>
      <c r="AA357" s="53" t="str">
        <f t="shared" si="192"/>
        <v/>
      </c>
      <c r="AB357" s="53" t="str">
        <f t="shared" si="193"/>
        <v/>
      </c>
      <c r="AC357" s="53" t="str">
        <f t="shared" si="201"/>
        <v/>
      </c>
      <c r="AD357" s="53"/>
      <c r="AF357" s="52"/>
      <c r="AG357" s="2"/>
      <c r="AH357" s="2"/>
    </row>
    <row r="358" spans="1:34" ht="14.25" customHeight="1" x14ac:dyDescent="0.25">
      <c r="A358" s="84">
        <v>168</v>
      </c>
      <c r="B358" s="98"/>
      <c r="C358" s="99"/>
      <c r="D358" s="99"/>
      <c r="E358" s="100"/>
      <c r="F358" s="86"/>
      <c r="G358" s="86"/>
      <c r="H358" s="77" t="s">
        <v>53</v>
      </c>
      <c r="I358" s="86"/>
      <c r="J358" s="87"/>
      <c r="K358" s="87"/>
      <c r="L358" s="92"/>
      <c r="M358" s="93"/>
      <c r="N358" s="94"/>
      <c r="O358" s="86"/>
      <c r="P358" s="86"/>
      <c r="Q358" s="86"/>
      <c r="R358" s="86"/>
      <c r="S358" s="88" t="str">
        <f t="shared" ref="S358" ca="1" si="208">IF(ISERROR(Z358*1),"",Z358*1)</f>
        <v/>
      </c>
      <c r="T358" s="86"/>
      <c r="U358" s="89"/>
      <c r="V358" s="90"/>
      <c r="W358" s="91"/>
      <c r="X358" s="53" t="str">
        <f t="shared" si="190"/>
        <v/>
      </c>
      <c r="Y358" s="61">
        <f>IF(B358&lt;&gt;"",IF(入国状況=1,IF(COUNTA(F358,G358,H359,I358,O358,P358,Q358,T358)=8,0,1),IF(COUNTA(F358,G358,H359,I358,O358,L358,P358,Q358,T358)=9,0,1)),0)</f>
        <v>0</v>
      </c>
      <c r="Z358" s="53" t="str">
        <f t="shared" ca="1" si="191"/>
        <v/>
      </c>
      <c r="AA358" s="53" t="str">
        <f t="shared" si="192"/>
        <v/>
      </c>
      <c r="AB358" s="53" t="str">
        <f t="shared" si="193"/>
        <v/>
      </c>
      <c r="AC358" s="53" t="str">
        <f t="shared" si="201"/>
        <v/>
      </c>
      <c r="AD358" s="53"/>
      <c r="AE358" s="52"/>
      <c r="AF358" s="52"/>
      <c r="AG358" s="2"/>
      <c r="AH358" s="2"/>
    </row>
    <row r="359" spans="1:34" ht="27" customHeight="1" x14ac:dyDescent="0.25">
      <c r="A359" s="85"/>
      <c r="B359" s="101"/>
      <c r="C359" s="102"/>
      <c r="D359" s="102"/>
      <c r="E359" s="103"/>
      <c r="F359" s="87"/>
      <c r="G359" s="87"/>
      <c r="H359" s="50"/>
      <c r="I359" s="87"/>
      <c r="J359" s="87"/>
      <c r="K359" s="87"/>
      <c r="L359" s="95"/>
      <c r="M359" s="96"/>
      <c r="N359" s="97"/>
      <c r="O359" s="87"/>
      <c r="P359" s="87"/>
      <c r="Q359" s="87"/>
      <c r="R359" s="87"/>
      <c r="S359" s="88"/>
      <c r="T359" s="87"/>
      <c r="U359" s="90"/>
      <c r="V359" s="90"/>
      <c r="W359" s="91"/>
      <c r="X359" s="53" t="str">
        <f t="shared" si="190"/>
        <v/>
      </c>
      <c r="Y359" s="61"/>
      <c r="Z359" s="53" t="str">
        <f t="shared" ca="1" si="191"/>
        <v/>
      </c>
      <c r="AA359" s="53" t="str">
        <f t="shared" si="192"/>
        <v/>
      </c>
      <c r="AB359" s="53" t="str">
        <f t="shared" si="193"/>
        <v/>
      </c>
      <c r="AC359" s="53" t="str">
        <f t="shared" si="201"/>
        <v/>
      </c>
      <c r="AD359" s="53"/>
      <c r="AE359" s="52"/>
      <c r="AF359" s="52"/>
      <c r="AG359" s="2"/>
      <c r="AH359" s="2"/>
    </row>
    <row r="360" spans="1:34" ht="14.25" customHeight="1" x14ac:dyDescent="0.25">
      <c r="A360" s="84">
        <v>169</v>
      </c>
      <c r="B360" s="98"/>
      <c r="C360" s="99"/>
      <c r="D360" s="99"/>
      <c r="E360" s="100"/>
      <c r="F360" s="86"/>
      <c r="G360" s="86"/>
      <c r="H360" s="77" t="s">
        <v>53</v>
      </c>
      <c r="I360" s="86"/>
      <c r="J360" s="87"/>
      <c r="K360" s="87"/>
      <c r="L360" s="92"/>
      <c r="M360" s="93"/>
      <c r="N360" s="94"/>
      <c r="O360" s="86"/>
      <c r="P360" s="86"/>
      <c r="Q360" s="86"/>
      <c r="R360" s="86"/>
      <c r="S360" s="88" t="str">
        <f t="shared" ref="S360" ca="1" si="209">IF(ISERROR(Z360*1),"",Z360*1)</f>
        <v/>
      </c>
      <c r="T360" s="86"/>
      <c r="U360" s="89"/>
      <c r="V360" s="90"/>
      <c r="W360" s="91"/>
      <c r="X360" s="53" t="str">
        <f t="shared" si="190"/>
        <v/>
      </c>
      <c r="Y360" s="61">
        <f>IF(B360&lt;&gt;"",IF(入国状況=1,IF(COUNTA(F360,G360,H361,I360,O360,P360,Q360,T360)=8,0,1),IF(COUNTA(F360,G360,H361,I360,O360,L360,P360,Q360,T360)=9,0,1)),0)</f>
        <v>0</v>
      </c>
      <c r="Z360" s="53" t="str">
        <f t="shared" ca="1" si="191"/>
        <v/>
      </c>
      <c r="AA360" s="53" t="str">
        <f t="shared" si="192"/>
        <v/>
      </c>
      <c r="AB360" s="53" t="str">
        <f t="shared" si="193"/>
        <v/>
      </c>
      <c r="AC360" s="53" t="str">
        <f t="shared" si="201"/>
        <v/>
      </c>
      <c r="AD360" s="53"/>
      <c r="AE360" s="52"/>
      <c r="AF360" s="52"/>
      <c r="AG360" s="2"/>
      <c r="AH360" s="2"/>
    </row>
    <row r="361" spans="1:34" ht="27" customHeight="1" x14ac:dyDescent="0.25">
      <c r="A361" s="85"/>
      <c r="B361" s="101"/>
      <c r="C361" s="102"/>
      <c r="D361" s="102"/>
      <c r="E361" s="103"/>
      <c r="F361" s="87"/>
      <c r="G361" s="87"/>
      <c r="H361" s="50"/>
      <c r="I361" s="87"/>
      <c r="J361" s="87"/>
      <c r="K361" s="87"/>
      <c r="L361" s="95"/>
      <c r="M361" s="96"/>
      <c r="N361" s="97"/>
      <c r="O361" s="87"/>
      <c r="P361" s="87"/>
      <c r="Q361" s="87"/>
      <c r="R361" s="87"/>
      <c r="S361" s="88"/>
      <c r="T361" s="87"/>
      <c r="U361" s="90"/>
      <c r="V361" s="90"/>
      <c r="W361" s="91"/>
      <c r="X361" s="53" t="str">
        <f t="shared" si="190"/>
        <v/>
      </c>
      <c r="Y361" s="61"/>
      <c r="Z361" s="53" t="str">
        <f t="shared" ca="1" si="191"/>
        <v/>
      </c>
      <c r="AA361" s="53" t="str">
        <f t="shared" si="192"/>
        <v/>
      </c>
      <c r="AB361" s="53" t="str">
        <f t="shared" si="193"/>
        <v/>
      </c>
      <c r="AC361" s="53" t="str">
        <f t="shared" si="201"/>
        <v/>
      </c>
      <c r="AD361" s="53"/>
      <c r="AF361" s="52"/>
      <c r="AG361" s="2"/>
      <c r="AH361" s="2"/>
    </row>
    <row r="362" spans="1:34" ht="14.25" customHeight="1" x14ac:dyDescent="0.25">
      <c r="A362" s="84">
        <v>170</v>
      </c>
      <c r="B362" s="98"/>
      <c r="C362" s="99"/>
      <c r="D362" s="99"/>
      <c r="E362" s="100"/>
      <c r="F362" s="86"/>
      <c r="G362" s="86"/>
      <c r="H362" s="77" t="s">
        <v>53</v>
      </c>
      <c r="I362" s="86"/>
      <c r="J362" s="87"/>
      <c r="K362" s="87"/>
      <c r="L362" s="92"/>
      <c r="M362" s="93"/>
      <c r="N362" s="94"/>
      <c r="O362" s="86"/>
      <c r="P362" s="86"/>
      <c r="Q362" s="86"/>
      <c r="R362" s="86"/>
      <c r="S362" s="88" t="str">
        <f t="shared" ref="S362" ca="1" si="210">IF(ISERROR(Z362*1),"",Z362*1)</f>
        <v/>
      </c>
      <c r="T362" s="86"/>
      <c r="U362" s="89"/>
      <c r="V362" s="90"/>
      <c r="W362" s="91"/>
      <c r="X362" s="53" t="str">
        <f t="shared" si="190"/>
        <v/>
      </c>
      <c r="Y362" s="61">
        <f>IF(B362&lt;&gt;"",IF(入国状況=1,IF(COUNTA(F362,G362,H363,I362,O362,P362,Q362,T362)=8,0,1),IF(COUNTA(F362,G362,H363,I362,O362,L362,P362,Q362,T362)=9,0,1)),0)</f>
        <v>0</v>
      </c>
      <c r="Z362" s="53" t="str">
        <f t="shared" ca="1" si="191"/>
        <v/>
      </c>
      <c r="AA362" s="53" t="str">
        <f t="shared" si="192"/>
        <v/>
      </c>
      <c r="AB362" s="53" t="str">
        <f t="shared" si="193"/>
        <v/>
      </c>
      <c r="AC362" s="53" t="str">
        <f t="shared" si="201"/>
        <v/>
      </c>
      <c r="AD362" s="53"/>
      <c r="AE362" s="52"/>
      <c r="AF362" s="52"/>
      <c r="AG362" s="2"/>
      <c r="AH362" s="2"/>
    </row>
    <row r="363" spans="1:34" ht="27" customHeight="1" x14ac:dyDescent="0.25">
      <c r="A363" s="85"/>
      <c r="B363" s="101"/>
      <c r="C363" s="102"/>
      <c r="D363" s="102"/>
      <c r="E363" s="103"/>
      <c r="F363" s="87"/>
      <c r="G363" s="87"/>
      <c r="H363" s="50"/>
      <c r="I363" s="87"/>
      <c r="J363" s="87"/>
      <c r="K363" s="87"/>
      <c r="L363" s="95"/>
      <c r="M363" s="96"/>
      <c r="N363" s="97"/>
      <c r="O363" s="87"/>
      <c r="P363" s="87"/>
      <c r="Q363" s="87"/>
      <c r="R363" s="87"/>
      <c r="S363" s="88"/>
      <c r="T363" s="87"/>
      <c r="U363" s="90"/>
      <c r="V363" s="90"/>
      <c r="W363" s="91"/>
      <c r="X363" s="53" t="str">
        <f t="shared" si="190"/>
        <v/>
      </c>
      <c r="Y363" s="61"/>
      <c r="Z363" s="53" t="str">
        <f t="shared" ca="1" si="191"/>
        <v/>
      </c>
      <c r="AA363" s="53" t="str">
        <f t="shared" si="192"/>
        <v/>
      </c>
      <c r="AB363" s="53" t="str">
        <f t="shared" si="193"/>
        <v/>
      </c>
      <c r="AC363" s="53" t="str">
        <f t="shared" si="201"/>
        <v/>
      </c>
      <c r="AD363" s="53"/>
      <c r="AE363" s="52"/>
      <c r="AF363" s="52"/>
      <c r="AG363" s="2"/>
      <c r="AH363" s="2"/>
    </row>
    <row r="364" spans="1:34" ht="14.25" customHeight="1" x14ac:dyDescent="0.25">
      <c r="A364" s="84">
        <v>171</v>
      </c>
      <c r="B364" s="98"/>
      <c r="C364" s="99"/>
      <c r="D364" s="99"/>
      <c r="E364" s="100"/>
      <c r="F364" s="86"/>
      <c r="G364" s="86"/>
      <c r="H364" s="77" t="s">
        <v>53</v>
      </c>
      <c r="I364" s="86"/>
      <c r="J364" s="87"/>
      <c r="K364" s="87"/>
      <c r="L364" s="92"/>
      <c r="M364" s="93"/>
      <c r="N364" s="94"/>
      <c r="O364" s="86"/>
      <c r="P364" s="86"/>
      <c r="Q364" s="86"/>
      <c r="R364" s="86"/>
      <c r="S364" s="88" t="str">
        <f t="shared" ref="S364" ca="1" si="211">IF(ISERROR(Z364*1),"",Z364*1)</f>
        <v/>
      </c>
      <c r="T364" s="86"/>
      <c r="U364" s="89"/>
      <c r="V364" s="90"/>
      <c r="W364" s="91"/>
      <c r="X364" s="53" t="str">
        <f t="shared" si="190"/>
        <v/>
      </c>
      <c r="Y364" s="61">
        <f>IF(B364&lt;&gt;"",IF(入国状況=1,IF(COUNTA(F364,G364,H365,I364,O364,P364,Q364,T364)=8,0,1),IF(COUNTA(F364,G364,H365,I364,O364,L364,P364,Q364,T364)=9,0,1)),0)</f>
        <v>0</v>
      </c>
      <c r="Z364" s="53" t="str">
        <f t="shared" ca="1" si="191"/>
        <v/>
      </c>
      <c r="AA364" s="53" t="str">
        <f t="shared" si="192"/>
        <v/>
      </c>
      <c r="AB364" s="53" t="str">
        <f t="shared" si="193"/>
        <v/>
      </c>
      <c r="AC364" s="53" t="str">
        <f t="shared" si="201"/>
        <v/>
      </c>
      <c r="AD364" s="53"/>
      <c r="AE364" s="52"/>
      <c r="AF364" s="52"/>
      <c r="AG364" s="2"/>
      <c r="AH364" s="2"/>
    </row>
    <row r="365" spans="1:34" ht="27" customHeight="1" x14ac:dyDescent="0.25">
      <c r="A365" s="85"/>
      <c r="B365" s="101"/>
      <c r="C365" s="102"/>
      <c r="D365" s="102"/>
      <c r="E365" s="103"/>
      <c r="F365" s="87"/>
      <c r="G365" s="87"/>
      <c r="H365" s="50"/>
      <c r="I365" s="87"/>
      <c r="J365" s="87"/>
      <c r="K365" s="87"/>
      <c r="L365" s="95"/>
      <c r="M365" s="96"/>
      <c r="N365" s="97"/>
      <c r="O365" s="87"/>
      <c r="P365" s="87"/>
      <c r="Q365" s="87"/>
      <c r="R365" s="87"/>
      <c r="S365" s="88"/>
      <c r="T365" s="87"/>
      <c r="U365" s="90"/>
      <c r="V365" s="90"/>
      <c r="W365" s="91"/>
      <c r="X365" s="53" t="str">
        <f t="shared" si="190"/>
        <v/>
      </c>
      <c r="Y365" s="61"/>
      <c r="Z365" s="53" t="str">
        <f t="shared" ca="1" si="191"/>
        <v/>
      </c>
      <c r="AA365" s="53" t="str">
        <f t="shared" si="192"/>
        <v/>
      </c>
      <c r="AB365" s="53" t="str">
        <f t="shared" si="193"/>
        <v/>
      </c>
      <c r="AC365" s="53" t="str">
        <f t="shared" si="201"/>
        <v/>
      </c>
      <c r="AD365" s="53"/>
      <c r="AF365" s="52"/>
      <c r="AG365" s="2"/>
      <c r="AH365" s="2"/>
    </row>
    <row r="366" spans="1:34" ht="14.25" customHeight="1" x14ac:dyDescent="0.25">
      <c r="A366" s="84">
        <v>172</v>
      </c>
      <c r="B366" s="98"/>
      <c r="C366" s="99"/>
      <c r="D366" s="99"/>
      <c r="E366" s="100"/>
      <c r="F366" s="86"/>
      <c r="G366" s="86"/>
      <c r="H366" s="77" t="s">
        <v>53</v>
      </c>
      <c r="I366" s="86"/>
      <c r="J366" s="87"/>
      <c r="K366" s="87"/>
      <c r="L366" s="92"/>
      <c r="M366" s="93"/>
      <c r="N366" s="94"/>
      <c r="O366" s="86"/>
      <c r="P366" s="86"/>
      <c r="Q366" s="86"/>
      <c r="R366" s="86"/>
      <c r="S366" s="88" t="str">
        <f t="shared" ref="S366" ca="1" si="212">IF(ISERROR(Z366*1),"",Z366*1)</f>
        <v/>
      </c>
      <c r="T366" s="86"/>
      <c r="U366" s="89"/>
      <c r="V366" s="90"/>
      <c r="W366" s="91"/>
      <c r="X366" s="53" t="str">
        <f t="shared" si="190"/>
        <v/>
      </c>
      <c r="Y366" s="61">
        <f>IF(B366&lt;&gt;"",IF(入国状況=1,IF(COUNTA(F366,G366,H367,I366,O366,P366,Q366,T366)=8,0,1),IF(COUNTA(F366,G366,H367,I366,O366,L366,P366,Q366,T366)=9,0,1)),0)</f>
        <v>0</v>
      </c>
      <c r="Z366" s="53" t="str">
        <f t="shared" ca="1" si="191"/>
        <v/>
      </c>
      <c r="AA366" s="53" t="str">
        <f t="shared" si="192"/>
        <v/>
      </c>
      <c r="AB366" s="53" t="str">
        <f t="shared" si="193"/>
        <v/>
      </c>
      <c r="AC366" s="53" t="str">
        <f t="shared" si="201"/>
        <v/>
      </c>
      <c r="AD366" s="53"/>
      <c r="AE366" s="52"/>
      <c r="AF366" s="52"/>
      <c r="AG366" s="2"/>
      <c r="AH366" s="2"/>
    </row>
    <row r="367" spans="1:34" ht="27" customHeight="1" x14ac:dyDescent="0.25">
      <c r="A367" s="85"/>
      <c r="B367" s="101"/>
      <c r="C367" s="102"/>
      <c r="D367" s="102"/>
      <c r="E367" s="103"/>
      <c r="F367" s="87"/>
      <c r="G367" s="87"/>
      <c r="H367" s="50"/>
      <c r="I367" s="87"/>
      <c r="J367" s="87"/>
      <c r="K367" s="87"/>
      <c r="L367" s="95"/>
      <c r="M367" s="96"/>
      <c r="N367" s="97"/>
      <c r="O367" s="87"/>
      <c r="P367" s="87"/>
      <c r="Q367" s="87"/>
      <c r="R367" s="87"/>
      <c r="S367" s="88"/>
      <c r="T367" s="87"/>
      <c r="U367" s="90"/>
      <c r="V367" s="90"/>
      <c r="W367" s="91"/>
      <c r="X367" s="53" t="str">
        <f t="shared" si="190"/>
        <v/>
      </c>
      <c r="Y367" s="61"/>
      <c r="Z367" s="53" t="str">
        <f t="shared" ca="1" si="191"/>
        <v/>
      </c>
      <c r="AA367" s="53" t="str">
        <f t="shared" si="192"/>
        <v/>
      </c>
      <c r="AB367" s="53" t="str">
        <f t="shared" si="193"/>
        <v/>
      </c>
      <c r="AC367" s="53" t="str">
        <f t="shared" si="201"/>
        <v/>
      </c>
      <c r="AD367" s="53"/>
      <c r="AE367" s="52"/>
      <c r="AF367" s="52"/>
      <c r="AG367" s="2"/>
      <c r="AH367" s="2"/>
    </row>
    <row r="368" spans="1:34" ht="14.25" customHeight="1" x14ac:dyDescent="0.25">
      <c r="A368" s="84">
        <v>173</v>
      </c>
      <c r="B368" s="98"/>
      <c r="C368" s="99"/>
      <c r="D368" s="99"/>
      <c r="E368" s="100"/>
      <c r="F368" s="86"/>
      <c r="G368" s="86"/>
      <c r="H368" s="77" t="s">
        <v>53</v>
      </c>
      <c r="I368" s="86"/>
      <c r="J368" s="87"/>
      <c r="K368" s="87"/>
      <c r="L368" s="92"/>
      <c r="M368" s="93"/>
      <c r="N368" s="94"/>
      <c r="O368" s="86"/>
      <c r="P368" s="86"/>
      <c r="Q368" s="86"/>
      <c r="R368" s="86"/>
      <c r="S368" s="88" t="str">
        <f t="shared" ref="S368" ca="1" si="213">IF(ISERROR(Z368*1),"",Z368*1)</f>
        <v/>
      </c>
      <c r="T368" s="86"/>
      <c r="U368" s="89"/>
      <c r="V368" s="90"/>
      <c r="W368" s="91"/>
      <c r="X368" s="53" t="str">
        <f t="shared" si="190"/>
        <v/>
      </c>
      <c r="Y368" s="61">
        <f>IF(B368&lt;&gt;"",IF(入国状況=1,IF(COUNTA(F368,G368,H369,I368,O368,P368,Q368,T368)=8,0,1),IF(COUNTA(F368,G368,H369,I368,O368,L368,P368,Q368,T368)=9,0,1)),0)</f>
        <v>0</v>
      </c>
      <c r="Z368" s="53" t="str">
        <f t="shared" ca="1" si="191"/>
        <v/>
      </c>
      <c r="AA368" s="53" t="str">
        <f t="shared" si="192"/>
        <v/>
      </c>
      <c r="AB368" s="53" t="str">
        <f t="shared" si="193"/>
        <v/>
      </c>
      <c r="AC368" s="53" t="str">
        <f t="shared" si="201"/>
        <v/>
      </c>
      <c r="AD368" s="53"/>
      <c r="AE368" s="52"/>
      <c r="AF368" s="52"/>
      <c r="AG368" s="2"/>
      <c r="AH368" s="2"/>
    </row>
    <row r="369" spans="1:34" ht="27" customHeight="1" x14ac:dyDescent="0.25">
      <c r="A369" s="85"/>
      <c r="B369" s="101"/>
      <c r="C369" s="102"/>
      <c r="D369" s="102"/>
      <c r="E369" s="103"/>
      <c r="F369" s="87"/>
      <c r="G369" s="87"/>
      <c r="H369" s="50"/>
      <c r="I369" s="87"/>
      <c r="J369" s="87"/>
      <c r="K369" s="87"/>
      <c r="L369" s="95"/>
      <c r="M369" s="96"/>
      <c r="N369" s="97"/>
      <c r="O369" s="87"/>
      <c r="P369" s="87"/>
      <c r="Q369" s="87"/>
      <c r="R369" s="87"/>
      <c r="S369" s="88"/>
      <c r="T369" s="87"/>
      <c r="U369" s="90"/>
      <c r="V369" s="90"/>
      <c r="W369" s="91"/>
      <c r="X369" s="53" t="str">
        <f t="shared" si="190"/>
        <v/>
      </c>
      <c r="Y369" s="61"/>
      <c r="Z369" s="53" t="str">
        <f t="shared" ca="1" si="191"/>
        <v/>
      </c>
      <c r="AA369" s="53" t="str">
        <f t="shared" si="192"/>
        <v/>
      </c>
      <c r="AB369" s="53" t="str">
        <f t="shared" si="193"/>
        <v/>
      </c>
      <c r="AC369" s="53" t="str">
        <f t="shared" si="201"/>
        <v/>
      </c>
      <c r="AD369" s="53"/>
      <c r="AF369" s="52"/>
      <c r="AG369" s="2"/>
      <c r="AH369" s="2"/>
    </row>
    <row r="370" spans="1:34" ht="14.25" customHeight="1" x14ac:dyDescent="0.25">
      <c r="A370" s="84">
        <v>174</v>
      </c>
      <c r="B370" s="98"/>
      <c r="C370" s="99"/>
      <c r="D370" s="99"/>
      <c r="E370" s="100"/>
      <c r="F370" s="86"/>
      <c r="G370" s="86"/>
      <c r="H370" s="77" t="s">
        <v>53</v>
      </c>
      <c r="I370" s="86"/>
      <c r="J370" s="87"/>
      <c r="K370" s="87"/>
      <c r="L370" s="92"/>
      <c r="M370" s="93"/>
      <c r="N370" s="94"/>
      <c r="O370" s="86"/>
      <c r="P370" s="86"/>
      <c r="Q370" s="86"/>
      <c r="R370" s="86"/>
      <c r="S370" s="88" t="str">
        <f t="shared" ref="S370" ca="1" si="214">IF(ISERROR(Z370*1),"",Z370*1)</f>
        <v/>
      </c>
      <c r="T370" s="86"/>
      <c r="U370" s="89"/>
      <c r="V370" s="90"/>
      <c r="W370" s="91"/>
      <c r="X370" s="53" t="str">
        <f t="shared" si="190"/>
        <v/>
      </c>
      <c r="Y370" s="61">
        <f>IF(B370&lt;&gt;"",IF(入国状況=1,IF(COUNTA(F370,G370,H371,I370,O370,P370,Q370,T370)=8,0,1),IF(COUNTA(F370,G370,H371,I370,O370,L370,P370,Q370,T370)=9,0,1)),0)</f>
        <v>0</v>
      </c>
      <c r="Z370" s="53" t="str">
        <f t="shared" ca="1" si="191"/>
        <v/>
      </c>
      <c r="AA370" s="53" t="str">
        <f t="shared" si="192"/>
        <v/>
      </c>
      <c r="AB370" s="53" t="str">
        <f t="shared" si="193"/>
        <v/>
      </c>
      <c r="AC370" s="53" t="str">
        <f t="shared" si="201"/>
        <v/>
      </c>
      <c r="AD370" s="53"/>
      <c r="AE370" s="52"/>
      <c r="AF370" s="52"/>
      <c r="AG370" s="2"/>
      <c r="AH370" s="2"/>
    </row>
    <row r="371" spans="1:34" ht="27" customHeight="1" x14ac:dyDescent="0.25">
      <c r="A371" s="85"/>
      <c r="B371" s="101"/>
      <c r="C371" s="102"/>
      <c r="D371" s="102"/>
      <c r="E371" s="103"/>
      <c r="F371" s="87"/>
      <c r="G371" s="87"/>
      <c r="H371" s="50"/>
      <c r="I371" s="87"/>
      <c r="J371" s="87"/>
      <c r="K371" s="87"/>
      <c r="L371" s="95"/>
      <c r="M371" s="96"/>
      <c r="N371" s="97"/>
      <c r="O371" s="87"/>
      <c r="P371" s="87"/>
      <c r="Q371" s="87"/>
      <c r="R371" s="87"/>
      <c r="S371" s="88"/>
      <c r="T371" s="87"/>
      <c r="U371" s="90"/>
      <c r="V371" s="90"/>
      <c r="W371" s="91"/>
      <c r="X371" s="53" t="str">
        <f t="shared" si="190"/>
        <v/>
      </c>
      <c r="Y371" s="61"/>
      <c r="Z371" s="53" t="str">
        <f t="shared" ca="1" si="191"/>
        <v/>
      </c>
      <c r="AA371" s="53" t="str">
        <f t="shared" si="192"/>
        <v/>
      </c>
      <c r="AB371" s="53" t="str">
        <f t="shared" si="193"/>
        <v/>
      </c>
      <c r="AC371" s="53" t="str">
        <f t="shared" si="201"/>
        <v/>
      </c>
      <c r="AD371" s="53"/>
      <c r="AE371" s="52"/>
      <c r="AF371" s="52"/>
      <c r="AG371" s="2"/>
      <c r="AH371" s="2"/>
    </row>
    <row r="372" spans="1:34" ht="14.25" customHeight="1" x14ac:dyDescent="0.25">
      <c r="A372" s="84">
        <v>175</v>
      </c>
      <c r="B372" s="98"/>
      <c r="C372" s="99"/>
      <c r="D372" s="99"/>
      <c r="E372" s="100"/>
      <c r="F372" s="86"/>
      <c r="G372" s="86"/>
      <c r="H372" s="77" t="s">
        <v>53</v>
      </c>
      <c r="I372" s="86"/>
      <c r="J372" s="87"/>
      <c r="K372" s="87"/>
      <c r="L372" s="92"/>
      <c r="M372" s="93"/>
      <c r="N372" s="94"/>
      <c r="O372" s="86"/>
      <c r="P372" s="86"/>
      <c r="Q372" s="86"/>
      <c r="R372" s="86"/>
      <c r="S372" s="88" t="str">
        <f t="shared" ref="S372" ca="1" si="215">IF(ISERROR(Z372*1),"",Z372*1)</f>
        <v/>
      </c>
      <c r="T372" s="86"/>
      <c r="U372" s="89"/>
      <c r="V372" s="90"/>
      <c r="W372" s="91"/>
      <c r="X372" s="53" t="str">
        <f t="shared" si="190"/>
        <v/>
      </c>
      <c r="Y372" s="61">
        <f>IF(B372&lt;&gt;"",IF(入国状況=1,IF(COUNTA(F372,G372,H373,I372,O372,P372,Q372,T372)=8,0,1),IF(COUNTA(F372,G372,H373,I372,O372,L372,P372,Q372,T372)=9,0,1)),0)</f>
        <v>0</v>
      </c>
      <c r="Z372" s="53" t="str">
        <f t="shared" ca="1" si="191"/>
        <v/>
      </c>
      <c r="AA372" s="53" t="str">
        <f t="shared" si="192"/>
        <v/>
      </c>
      <c r="AB372" s="53" t="str">
        <f t="shared" si="193"/>
        <v/>
      </c>
      <c r="AC372" s="53" t="str">
        <f t="shared" si="201"/>
        <v/>
      </c>
      <c r="AD372" s="53"/>
      <c r="AE372" s="52"/>
      <c r="AF372" s="52"/>
      <c r="AG372" s="2"/>
      <c r="AH372" s="2"/>
    </row>
    <row r="373" spans="1:34" ht="27" customHeight="1" x14ac:dyDescent="0.25">
      <c r="A373" s="85"/>
      <c r="B373" s="101"/>
      <c r="C373" s="102"/>
      <c r="D373" s="102"/>
      <c r="E373" s="103"/>
      <c r="F373" s="87"/>
      <c r="G373" s="87"/>
      <c r="H373" s="50"/>
      <c r="I373" s="87"/>
      <c r="J373" s="87"/>
      <c r="K373" s="87"/>
      <c r="L373" s="95"/>
      <c r="M373" s="96"/>
      <c r="N373" s="97"/>
      <c r="O373" s="87"/>
      <c r="P373" s="87"/>
      <c r="Q373" s="87"/>
      <c r="R373" s="87"/>
      <c r="S373" s="88"/>
      <c r="T373" s="87"/>
      <c r="U373" s="90"/>
      <c r="V373" s="90"/>
      <c r="W373" s="91"/>
      <c r="X373" s="53" t="str">
        <f t="shared" si="190"/>
        <v/>
      </c>
      <c r="Y373" s="61"/>
      <c r="Z373" s="53" t="str">
        <f t="shared" ca="1" si="191"/>
        <v/>
      </c>
      <c r="AA373" s="53" t="str">
        <f t="shared" si="192"/>
        <v/>
      </c>
      <c r="AB373" s="53" t="str">
        <f t="shared" si="193"/>
        <v/>
      </c>
      <c r="AC373" s="53" t="str">
        <f t="shared" si="201"/>
        <v/>
      </c>
      <c r="AD373" s="53"/>
      <c r="AF373" s="52"/>
      <c r="AG373" s="2"/>
      <c r="AH373" s="2"/>
    </row>
    <row r="374" spans="1:34" ht="14.25" customHeight="1" x14ac:dyDescent="0.25">
      <c r="A374" s="84">
        <v>176</v>
      </c>
      <c r="B374" s="98"/>
      <c r="C374" s="99"/>
      <c r="D374" s="99"/>
      <c r="E374" s="100"/>
      <c r="F374" s="86"/>
      <c r="G374" s="86"/>
      <c r="H374" s="77" t="s">
        <v>53</v>
      </c>
      <c r="I374" s="86"/>
      <c r="J374" s="87"/>
      <c r="K374" s="87"/>
      <c r="L374" s="92"/>
      <c r="M374" s="93"/>
      <c r="N374" s="94"/>
      <c r="O374" s="86"/>
      <c r="P374" s="86"/>
      <c r="Q374" s="86"/>
      <c r="R374" s="86"/>
      <c r="S374" s="88" t="str">
        <f t="shared" ref="S374" ca="1" si="216">IF(ISERROR(Z374*1),"",Z374*1)</f>
        <v/>
      </c>
      <c r="T374" s="86"/>
      <c r="U374" s="89"/>
      <c r="V374" s="90"/>
      <c r="W374" s="91"/>
      <c r="X374" s="53" t="str">
        <f t="shared" si="190"/>
        <v/>
      </c>
      <c r="Y374" s="61">
        <f>IF(B374&lt;&gt;"",IF(入国状況=1,IF(COUNTA(F374,G374,H375,I374,O374,P374,Q374,T374)=8,0,1),IF(COUNTA(F374,G374,H375,I374,O374,L374,P374,Q374,T374)=9,0,1)),0)</f>
        <v>0</v>
      </c>
      <c r="Z374" s="53" t="str">
        <f t="shared" ca="1" si="191"/>
        <v/>
      </c>
      <c r="AA374" s="53" t="str">
        <f t="shared" si="192"/>
        <v/>
      </c>
      <c r="AB374" s="53" t="str">
        <f t="shared" si="193"/>
        <v/>
      </c>
      <c r="AC374" s="53" t="str">
        <f t="shared" si="201"/>
        <v/>
      </c>
      <c r="AD374" s="53"/>
      <c r="AE374" s="52"/>
      <c r="AF374" s="52"/>
      <c r="AG374" s="2"/>
      <c r="AH374" s="2"/>
    </row>
    <row r="375" spans="1:34" ht="27" customHeight="1" x14ac:dyDescent="0.25">
      <c r="A375" s="85"/>
      <c r="B375" s="101"/>
      <c r="C375" s="102"/>
      <c r="D375" s="102"/>
      <c r="E375" s="103"/>
      <c r="F375" s="87"/>
      <c r="G375" s="87"/>
      <c r="H375" s="50"/>
      <c r="I375" s="87"/>
      <c r="J375" s="87"/>
      <c r="K375" s="87"/>
      <c r="L375" s="95"/>
      <c r="M375" s="96"/>
      <c r="N375" s="97"/>
      <c r="O375" s="87"/>
      <c r="P375" s="87"/>
      <c r="Q375" s="87"/>
      <c r="R375" s="87"/>
      <c r="S375" s="88"/>
      <c r="T375" s="87"/>
      <c r="U375" s="90"/>
      <c r="V375" s="90"/>
      <c r="W375" s="91"/>
      <c r="X375" s="53" t="str">
        <f t="shared" si="190"/>
        <v/>
      </c>
      <c r="Y375" s="61"/>
      <c r="Z375" s="53" t="str">
        <f t="shared" ca="1" si="191"/>
        <v/>
      </c>
      <c r="AA375" s="53" t="str">
        <f t="shared" si="192"/>
        <v/>
      </c>
      <c r="AB375" s="53" t="str">
        <f t="shared" si="193"/>
        <v/>
      </c>
      <c r="AC375" s="53" t="str">
        <f t="shared" si="201"/>
        <v/>
      </c>
      <c r="AD375" s="53"/>
      <c r="AE375" s="52"/>
      <c r="AF375" s="52"/>
      <c r="AG375" s="2"/>
      <c r="AH375" s="2"/>
    </row>
    <row r="376" spans="1:34" ht="14.25" customHeight="1" x14ac:dyDescent="0.25">
      <c r="A376" s="84">
        <v>177</v>
      </c>
      <c r="B376" s="98"/>
      <c r="C376" s="99"/>
      <c r="D376" s="99"/>
      <c r="E376" s="100"/>
      <c r="F376" s="86"/>
      <c r="G376" s="86"/>
      <c r="H376" s="77" t="s">
        <v>53</v>
      </c>
      <c r="I376" s="86"/>
      <c r="J376" s="87"/>
      <c r="K376" s="87"/>
      <c r="L376" s="92"/>
      <c r="M376" s="93"/>
      <c r="N376" s="94"/>
      <c r="O376" s="86"/>
      <c r="P376" s="86"/>
      <c r="Q376" s="86"/>
      <c r="R376" s="86"/>
      <c r="S376" s="88" t="str">
        <f t="shared" ref="S376" ca="1" si="217">IF(ISERROR(Z376*1),"",Z376*1)</f>
        <v/>
      </c>
      <c r="T376" s="86"/>
      <c r="U376" s="89"/>
      <c r="V376" s="90"/>
      <c r="W376" s="91"/>
      <c r="X376" s="53" t="str">
        <f t="shared" si="190"/>
        <v/>
      </c>
      <c r="Y376" s="61">
        <f>IF(B376&lt;&gt;"",IF(入国状況=1,IF(COUNTA(F376,G376,H377,I376,O376,P376,Q376,T376)=8,0,1),IF(COUNTA(F376,G376,H377,I376,O376,L376,P376,Q376,T376)=9,0,1)),0)</f>
        <v>0</v>
      </c>
      <c r="Z376" s="53" t="str">
        <f t="shared" ca="1" si="191"/>
        <v/>
      </c>
      <c r="AA376" s="53" t="str">
        <f t="shared" si="192"/>
        <v/>
      </c>
      <c r="AB376" s="53" t="str">
        <f t="shared" si="193"/>
        <v/>
      </c>
      <c r="AC376" s="53" t="str">
        <f t="shared" si="201"/>
        <v/>
      </c>
      <c r="AD376" s="53"/>
      <c r="AE376" s="52"/>
      <c r="AF376" s="52"/>
      <c r="AG376" s="2"/>
      <c r="AH376" s="2"/>
    </row>
    <row r="377" spans="1:34" ht="27" customHeight="1" x14ac:dyDescent="0.25">
      <c r="A377" s="85"/>
      <c r="B377" s="101"/>
      <c r="C377" s="102"/>
      <c r="D377" s="102"/>
      <c r="E377" s="103"/>
      <c r="F377" s="87"/>
      <c r="G377" s="87"/>
      <c r="H377" s="50"/>
      <c r="I377" s="87"/>
      <c r="J377" s="87"/>
      <c r="K377" s="87"/>
      <c r="L377" s="95"/>
      <c r="M377" s="96"/>
      <c r="N377" s="97"/>
      <c r="O377" s="87"/>
      <c r="P377" s="87"/>
      <c r="Q377" s="87"/>
      <c r="R377" s="87"/>
      <c r="S377" s="88"/>
      <c r="T377" s="87"/>
      <c r="U377" s="90"/>
      <c r="V377" s="90"/>
      <c r="W377" s="91"/>
      <c r="X377" s="53" t="str">
        <f t="shared" si="190"/>
        <v/>
      </c>
      <c r="Y377" s="61"/>
      <c r="Z377" s="53" t="str">
        <f t="shared" ca="1" si="191"/>
        <v/>
      </c>
      <c r="AA377" s="53" t="str">
        <f t="shared" si="192"/>
        <v/>
      </c>
      <c r="AB377" s="53" t="str">
        <f t="shared" si="193"/>
        <v/>
      </c>
      <c r="AC377" s="53" t="str">
        <f t="shared" si="201"/>
        <v/>
      </c>
      <c r="AD377" s="53"/>
      <c r="AF377" s="52"/>
      <c r="AG377" s="2"/>
      <c r="AH377" s="2"/>
    </row>
    <row r="378" spans="1:34" ht="14.25" customHeight="1" x14ac:dyDescent="0.25">
      <c r="A378" s="84">
        <v>178</v>
      </c>
      <c r="B378" s="98"/>
      <c r="C378" s="99"/>
      <c r="D378" s="99"/>
      <c r="E378" s="100"/>
      <c r="F378" s="86"/>
      <c r="G378" s="86"/>
      <c r="H378" s="77" t="s">
        <v>53</v>
      </c>
      <c r="I378" s="86"/>
      <c r="J378" s="87"/>
      <c r="K378" s="87"/>
      <c r="L378" s="92"/>
      <c r="M378" s="93"/>
      <c r="N378" s="94"/>
      <c r="O378" s="86"/>
      <c r="P378" s="86"/>
      <c r="Q378" s="86"/>
      <c r="R378" s="86"/>
      <c r="S378" s="88" t="str">
        <f t="shared" ref="S378" ca="1" si="218">IF(ISERROR(Z378*1),"",Z378*1)</f>
        <v/>
      </c>
      <c r="T378" s="86"/>
      <c r="U378" s="89"/>
      <c r="V378" s="90"/>
      <c r="W378" s="91"/>
      <c r="X378" s="53" t="str">
        <f t="shared" si="190"/>
        <v/>
      </c>
      <c r="Y378" s="61">
        <f>IF(B378&lt;&gt;"",IF(入国状況=1,IF(COUNTA(F378,G378,H379,I378,O378,P378,Q378,T378)=8,0,1),IF(COUNTA(F378,G378,H379,I378,O378,L378,P378,Q378,T378)=9,0,1)),0)</f>
        <v>0</v>
      </c>
      <c r="Z378" s="53" t="str">
        <f t="shared" ca="1" si="191"/>
        <v/>
      </c>
      <c r="AA378" s="53" t="str">
        <f t="shared" si="192"/>
        <v/>
      </c>
      <c r="AB378" s="53" t="str">
        <f t="shared" si="193"/>
        <v/>
      </c>
      <c r="AC378" s="53" t="str">
        <f t="shared" si="201"/>
        <v/>
      </c>
      <c r="AD378" s="53"/>
      <c r="AE378" s="52"/>
      <c r="AF378" s="52"/>
      <c r="AG378" s="2"/>
      <c r="AH378" s="2"/>
    </row>
    <row r="379" spans="1:34" ht="27" customHeight="1" x14ac:dyDescent="0.25">
      <c r="A379" s="85"/>
      <c r="B379" s="101"/>
      <c r="C379" s="102"/>
      <c r="D379" s="102"/>
      <c r="E379" s="103"/>
      <c r="F379" s="87"/>
      <c r="G379" s="87"/>
      <c r="H379" s="50"/>
      <c r="I379" s="87"/>
      <c r="J379" s="87"/>
      <c r="K379" s="87"/>
      <c r="L379" s="95"/>
      <c r="M379" s="96"/>
      <c r="N379" s="97"/>
      <c r="O379" s="87"/>
      <c r="P379" s="87"/>
      <c r="Q379" s="87"/>
      <c r="R379" s="87"/>
      <c r="S379" s="88"/>
      <c r="T379" s="87"/>
      <c r="U379" s="90"/>
      <c r="V379" s="90"/>
      <c r="W379" s="91"/>
      <c r="X379" s="53" t="str">
        <f t="shared" si="190"/>
        <v/>
      </c>
      <c r="Y379" s="61"/>
      <c r="Z379" s="53" t="str">
        <f t="shared" ca="1" si="191"/>
        <v/>
      </c>
      <c r="AA379" s="53" t="str">
        <f t="shared" si="192"/>
        <v/>
      </c>
      <c r="AB379" s="53" t="str">
        <f t="shared" si="193"/>
        <v/>
      </c>
      <c r="AC379" s="53" t="str">
        <f t="shared" si="201"/>
        <v/>
      </c>
      <c r="AD379" s="53"/>
      <c r="AE379" s="52"/>
      <c r="AF379" s="52"/>
      <c r="AG379" s="2"/>
      <c r="AH379" s="2"/>
    </row>
    <row r="380" spans="1:34" ht="14.25" customHeight="1" x14ac:dyDescent="0.25">
      <c r="A380" s="84">
        <v>179</v>
      </c>
      <c r="B380" s="98"/>
      <c r="C380" s="99"/>
      <c r="D380" s="99"/>
      <c r="E380" s="100"/>
      <c r="F380" s="86"/>
      <c r="G380" s="86"/>
      <c r="H380" s="77" t="s">
        <v>53</v>
      </c>
      <c r="I380" s="86"/>
      <c r="J380" s="87"/>
      <c r="K380" s="87"/>
      <c r="L380" s="92"/>
      <c r="M380" s="93"/>
      <c r="N380" s="94"/>
      <c r="O380" s="86"/>
      <c r="P380" s="86"/>
      <c r="Q380" s="86"/>
      <c r="R380" s="86"/>
      <c r="S380" s="88" t="str">
        <f t="shared" ref="S380" ca="1" si="219">IF(ISERROR(Z380*1),"",Z380*1)</f>
        <v/>
      </c>
      <c r="T380" s="86"/>
      <c r="U380" s="89"/>
      <c r="V380" s="90"/>
      <c r="W380" s="91"/>
      <c r="X380" s="53" t="str">
        <f t="shared" si="190"/>
        <v/>
      </c>
      <c r="Y380" s="61">
        <f>IF(B380&lt;&gt;"",IF(入国状況=1,IF(COUNTA(F380,G380,H381,I380,O380,P380,Q380,T380)=8,0,1),IF(COUNTA(F380,G380,H381,I380,O380,L380,P380,Q380,T380)=9,0,1)),0)</f>
        <v>0</v>
      </c>
      <c r="Z380" s="53" t="str">
        <f t="shared" ca="1" si="191"/>
        <v/>
      </c>
      <c r="AA380" s="53" t="str">
        <f t="shared" si="192"/>
        <v/>
      </c>
      <c r="AB380" s="53" t="str">
        <f t="shared" si="193"/>
        <v/>
      </c>
      <c r="AC380" s="53" t="str">
        <f t="shared" si="201"/>
        <v/>
      </c>
      <c r="AD380" s="53"/>
      <c r="AE380" s="52"/>
      <c r="AF380" s="52"/>
      <c r="AG380" s="2"/>
      <c r="AH380" s="2"/>
    </row>
    <row r="381" spans="1:34" ht="27" customHeight="1" x14ac:dyDescent="0.25">
      <c r="A381" s="85"/>
      <c r="B381" s="101"/>
      <c r="C381" s="102"/>
      <c r="D381" s="102"/>
      <c r="E381" s="103"/>
      <c r="F381" s="87"/>
      <c r="G381" s="87"/>
      <c r="H381" s="50"/>
      <c r="I381" s="87"/>
      <c r="J381" s="87"/>
      <c r="K381" s="87"/>
      <c r="L381" s="95"/>
      <c r="M381" s="96"/>
      <c r="N381" s="97"/>
      <c r="O381" s="87"/>
      <c r="P381" s="87"/>
      <c r="Q381" s="87"/>
      <c r="R381" s="87"/>
      <c r="S381" s="88"/>
      <c r="T381" s="87"/>
      <c r="U381" s="90"/>
      <c r="V381" s="90"/>
      <c r="W381" s="91"/>
      <c r="X381" s="53" t="str">
        <f t="shared" si="190"/>
        <v/>
      </c>
      <c r="Y381" s="61"/>
      <c r="Z381" s="53" t="str">
        <f t="shared" ca="1" si="191"/>
        <v/>
      </c>
      <c r="AA381" s="53" t="str">
        <f t="shared" si="192"/>
        <v/>
      </c>
      <c r="AB381" s="53" t="str">
        <f t="shared" si="193"/>
        <v/>
      </c>
      <c r="AC381" s="53" t="str">
        <f t="shared" si="201"/>
        <v/>
      </c>
      <c r="AD381" s="53"/>
      <c r="AF381" s="52"/>
      <c r="AG381" s="2"/>
      <c r="AH381" s="2"/>
    </row>
    <row r="382" spans="1:34" ht="14.25" customHeight="1" x14ac:dyDescent="0.25">
      <c r="A382" s="84">
        <v>180</v>
      </c>
      <c r="B382" s="98"/>
      <c r="C382" s="99"/>
      <c r="D382" s="99"/>
      <c r="E382" s="100"/>
      <c r="F382" s="86"/>
      <c r="G382" s="86"/>
      <c r="H382" s="77" t="s">
        <v>53</v>
      </c>
      <c r="I382" s="86"/>
      <c r="J382" s="87"/>
      <c r="K382" s="87"/>
      <c r="L382" s="92"/>
      <c r="M382" s="93"/>
      <c r="N382" s="94"/>
      <c r="O382" s="86"/>
      <c r="P382" s="86"/>
      <c r="Q382" s="86"/>
      <c r="R382" s="86"/>
      <c r="S382" s="88" t="str">
        <f t="shared" ref="S382" ca="1" si="220">IF(ISERROR(Z382*1),"",Z382*1)</f>
        <v/>
      </c>
      <c r="T382" s="86"/>
      <c r="U382" s="89"/>
      <c r="V382" s="90"/>
      <c r="W382" s="91"/>
      <c r="X382" s="53" t="str">
        <f t="shared" si="190"/>
        <v/>
      </c>
      <c r="Y382" s="61">
        <f>IF(B382&lt;&gt;"",IF(入国状況=1,IF(COUNTA(F382,G382,H383,I382,O382,P382,Q382,T382)=8,0,1),IF(COUNTA(F382,G382,H383,I382,O382,L382,P382,Q382,T382)=9,0,1)),0)</f>
        <v>0</v>
      </c>
      <c r="Z382" s="53" t="str">
        <f t="shared" ca="1" si="191"/>
        <v/>
      </c>
      <c r="AA382" s="53" t="str">
        <f t="shared" si="192"/>
        <v/>
      </c>
      <c r="AB382" s="53" t="str">
        <f t="shared" si="193"/>
        <v/>
      </c>
      <c r="AC382" s="53" t="str">
        <f t="shared" si="201"/>
        <v/>
      </c>
      <c r="AD382" s="53"/>
      <c r="AE382" s="52"/>
      <c r="AF382" s="52"/>
      <c r="AG382" s="2"/>
      <c r="AH382" s="2"/>
    </row>
    <row r="383" spans="1:34" ht="27" customHeight="1" x14ac:dyDescent="0.25">
      <c r="A383" s="85"/>
      <c r="B383" s="101"/>
      <c r="C383" s="102"/>
      <c r="D383" s="102"/>
      <c r="E383" s="103"/>
      <c r="F383" s="87"/>
      <c r="G383" s="87"/>
      <c r="H383" s="50"/>
      <c r="I383" s="87"/>
      <c r="J383" s="87"/>
      <c r="K383" s="87"/>
      <c r="L383" s="95"/>
      <c r="M383" s="96"/>
      <c r="N383" s="97"/>
      <c r="O383" s="87"/>
      <c r="P383" s="87"/>
      <c r="Q383" s="87"/>
      <c r="R383" s="87"/>
      <c r="S383" s="88"/>
      <c r="T383" s="87"/>
      <c r="U383" s="90"/>
      <c r="V383" s="90"/>
      <c r="W383" s="91"/>
      <c r="X383" s="53" t="str">
        <f t="shared" si="190"/>
        <v/>
      </c>
      <c r="Y383" s="61"/>
      <c r="Z383" s="53" t="str">
        <f t="shared" ca="1" si="191"/>
        <v/>
      </c>
      <c r="AA383" s="53" t="str">
        <f t="shared" si="192"/>
        <v/>
      </c>
      <c r="AB383" s="53" t="str">
        <f t="shared" si="193"/>
        <v/>
      </c>
      <c r="AC383" s="53" t="str">
        <f t="shared" si="201"/>
        <v/>
      </c>
      <c r="AD383" s="53"/>
      <c r="AE383" s="52"/>
      <c r="AF383" s="52"/>
      <c r="AG383" s="2"/>
      <c r="AH383" s="2"/>
    </row>
    <row r="384" spans="1:34" ht="14.25" customHeight="1" x14ac:dyDescent="0.25">
      <c r="A384" s="84">
        <v>181</v>
      </c>
      <c r="B384" s="98"/>
      <c r="C384" s="99"/>
      <c r="D384" s="99"/>
      <c r="E384" s="100"/>
      <c r="F384" s="86"/>
      <c r="G384" s="86"/>
      <c r="H384" s="77" t="s">
        <v>53</v>
      </c>
      <c r="I384" s="86"/>
      <c r="J384" s="87"/>
      <c r="K384" s="87"/>
      <c r="L384" s="92"/>
      <c r="M384" s="93"/>
      <c r="N384" s="94"/>
      <c r="O384" s="86"/>
      <c r="P384" s="86"/>
      <c r="Q384" s="86"/>
      <c r="R384" s="86"/>
      <c r="S384" s="88" t="str">
        <f t="shared" ref="S384" ca="1" si="221">IF(ISERROR(Z384*1),"",Z384*1)</f>
        <v/>
      </c>
      <c r="T384" s="86"/>
      <c r="U384" s="89"/>
      <c r="V384" s="90"/>
      <c r="W384" s="91"/>
      <c r="X384" s="53" t="str">
        <f t="shared" si="190"/>
        <v/>
      </c>
      <c r="Y384" s="61">
        <f>IF(B384&lt;&gt;"",IF(入国状況=1,IF(COUNTA(F384,G384,H385,I384,O384,P384,Q384,T384)=8,0,1),IF(COUNTA(F384,G384,H385,I384,O384,L384,P384,Q384,T384)=9,0,1)),0)</f>
        <v>0</v>
      </c>
      <c r="Z384" s="53" t="str">
        <f t="shared" ca="1" si="191"/>
        <v/>
      </c>
      <c r="AA384" s="53" t="str">
        <f t="shared" si="192"/>
        <v/>
      </c>
      <c r="AB384" s="53" t="str">
        <f t="shared" si="193"/>
        <v/>
      </c>
      <c r="AC384" s="53" t="str">
        <f t="shared" si="201"/>
        <v/>
      </c>
      <c r="AD384" s="53"/>
      <c r="AE384" s="52"/>
      <c r="AF384" s="52"/>
      <c r="AG384" s="2"/>
      <c r="AH384" s="2"/>
    </row>
    <row r="385" spans="1:34" ht="27" customHeight="1" x14ac:dyDescent="0.25">
      <c r="A385" s="85"/>
      <c r="B385" s="101"/>
      <c r="C385" s="102"/>
      <c r="D385" s="102"/>
      <c r="E385" s="103"/>
      <c r="F385" s="87"/>
      <c r="G385" s="87"/>
      <c r="H385" s="50"/>
      <c r="I385" s="87"/>
      <c r="J385" s="87"/>
      <c r="K385" s="87"/>
      <c r="L385" s="95"/>
      <c r="M385" s="96"/>
      <c r="N385" s="97"/>
      <c r="O385" s="87"/>
      <c r="P385" s="87"/>
      <c r="Q385" s="87"/>
      <c r="R385" s="87"/>
      <c r="S385" s="88"/>
      <c r="T385" s="87"/>
      <c r="U385" s="90"/>
      <c r="V385" s="90"/>
      <c r="W385" s="91"/>
      <c r="X385" s="53" t="str">
        <f t="shared" si="190"/>
        <v/>
      </c>
      <c r="Y385" s="61"/>
      <c r="Z385" s="53" t="str">
        <f t="shared" ca="1" si="191"/>
        <v/>
      </c>
      <c r="AA385" s="53" t="str">
        <f t="shared" si="192"/>
        <v/>
      </c>
      <c r="AB385" s="53" t="str">
        <f t="shared" si="193"/>
        <v/>
      </c>
      <c r="AC385" s="53" t="str">
        <f t="shared" si="201"/>
        <v/>
      </c>
      <c r="AD385" s="53"/>
      <c r="AF385" s="52"/>
      <c r="AG385" s="2"/>
      <c r="AH385" s="2"/>
    </row>
    <row r="386" spans="1:34" ht="14.25" customHeight="1" x14ac:dyDescent="0.25">
      <c r="A386" s="84">
        <v>182</v>
      </c>
      <c r="B386" s="98"/>
      <c r="C386" s="99"/>
      <c r="D386" s="99"/>
      <c r="E386" s="100"/>
      <c r="F386" s="86"/>
      <c r="G386" s="86"/>
      <c r="H386" s="77" t="s">
        <v>53</v>
      </c>
      <c r="I386" s="86"/>
      <c r="J386" s="87"/>
      <c r="K386" s="87"/>
      <c r="L386" s="92"/>
      <c r="M386" s="93"/>
      <c r="N386" s="94"/>
      <c r="O386" s="86"/>
      <c r="P386" s="86"/>
      <c r="Q386" s="86"/>
      <c r="R386" s="86"/>
      <c r="S386" s="88" t="str">
        <f t="shared" ref="S386" ca="1" si="222">IF(ISERROR(Z386*1),"",Z386*1)</f>
        <v/>
      </c>
      <c r="T386" s="86"/>
      <c r="U386" s="89"/>
      <c r="V386" s="90"/>
      <c r="W386" s="91"/>
      <c r="X386" s="53" t="str">
        <f t="shared" si="190"/>
        <v/>
      </c>
      <c r="Y386" s="61">
        <f>IF(B386&lt;&gt;"",IF(入国状況=1,IF(COUNTA(F386,G386,H387,I386,O386,P386,Q386,T386)=8,0,1),IF(COUNTA(F386,G386,H387,I386,O386,L386,P386,Q386,T386)=9,0,1)),0)</f>
        <v>0</v>
      </c>
      <c r="Z386" s="53" t="str">
        <f t="shared" ca="1" si="191"/>
        <v/>
      </c>
      <c r="AA386" s="53" t="str">
        <f t="shared" si="192"/>
        <v/>
      </c>
      <c r="AB386" s="53" t="str">
        <f t="shared" si="193"/>
        <v/>
      </c>
      <c r="AC386" s="53" t="str">
        <f t="shared" si="201"/>
        <v/>
      </c>
      <c r="AD386" s="53"/>
      <c r="AE386" s="52"/>
      <c r="AF386" s="52"/>
      <c r="AG386" s="2"/>
      <c r="AH386" s="2"/>
    </row>
    <row r="387" spans="1:34" ht="27" customHeight="1" x14ac:dyDescent="0.25">
      <c r="A387" s="85"/>
      <c r="B387" s="101"/>
      <c r="C387" s="102"/>
      <c r="D387" s="102"/>
      <c r="E387" s="103"/>
      <c r="F387" s="87"/>
      <c r="G387" s="87"/>
      <c r="H387" s="50"/>
      <c r="I387" s="87"/>
      <c r="J387" s="87"/>
      <c r="K387" s="87"/>
      <c r="L387" s="95"/>
      <c r="M387" s="96"/>
      <c r="N387" s="97"/>
      <c r="O387" s="87"/>
      <c r="P387" s="87"/>
      <c r="Q387" s="87"/>
      <c r="R387" s="87"/>
      <c r="S387" s="88"/>
      <c r="T387" s="87"/>
      <c r="U387" s="90"/>
      <c r="V387" s="90"/>
      <c r="W387" s="91"/>
      <c r="X387" s="53" t="str">
        <f t="shared" si="190"/>
        <v/>
      </c>
      <c r="Y387" s="61"/>
      <c r="Z387" s="53" t="str">
        <f t="shared" ca="1" si="191"/>
        <v/>
      </c>
      <c r="AA387" s="53" t="str">
        <f t="shared" si="192"/>
        <v/>
      </c>
      <c r="AB387" s="53" t="str">
        <f t="shared" si="193"/>
        <v/>
      </c>
      <c r="AC387" s="53" t="str">
        <f t="shared" si="201"/>
        <v/>
      </c>
      <c r="AD387" s="53"/>
      <c r="AE387" s="52"/>
      <c r="AF387" s="52"/>
      <c r="AG387" s="2"/>
      <c r="AH387" s="2"/>
    </row>
    <row r="388" spans="1:34" ht="14.25" customHeight="1" x14ac:dyDescent="0.25">
      <c r="A388" s="84">
        <v>183</v>
      </c>
      <c r="B388" s="98"/>
      <c r="C388" s="99"/>
      <c r="D388" s="99"/>
      <c r="E388" s="100"/>
      <c r="F388" s="86"/>
      <c r="G388" s="86"/>
      <c r="H388" s="77" t="s">
        <v>53</v>
      </c>
      <c r="I388" s="86"/>
      <c r="J388" s="87"/>
      <c r="K388" s="87"/>
      <c r="L388" s="92"/>
      <c r="M388" s="93"/>
      <c r="N388" s="94"/>
      <c r="O388" s="86"/>
      <c r="P388" s="86"/>
      <c r="Q388" s="86"/>
      <c r="R388" s="86"/>
      <c r="S388" s="88" t="str">
        <f t="shared" ref="S388" ca="1" si="223">IF(ISERROR(Z388*1),"",Z388*1)</f>
        <v/>
      </c>
      <c r="T388" s="86"/>
      <c r="U388" s="89"/>
      <c r="V388" s="90"/>
      <c r="W388" s="91"/>
      <c r="X388" s="53" t="str">
        <f t="shared" si="190"/>
        <v/>
      </c>
      <c r="Y388" s="61">
        <f>IF(B388&lt;&gt;"",IF(入国状況=1,IF(COUNTA(F388,G388,H389,I388,O388,P388,Q388,T388)=8,0,1),IF(COUNTA(F388,G388,H389,I388,O388,L388,P388,Q388,T388)=9,0,1)),0)</f>
        <v>0</v>
      </c>
      <c r="Z388" s="53" t="str">
        <f t="shared" ca="1" si="191"/>
        <v/>
      </c>
      <c r="AA388" s="53" t="str">
        <f t="shared" si="192"/>
        <v/>
      </c>
      <c r="AB388" s="53" t="str">
        <f t="shared" si="193"/>
        <v/>
      </c>
      <c r="AC388" s="53" t="str">
        <f t="shared" si="201"/>
        <v/>
      </c>
      <c r="AD388" s="53"/>
      <c r="AE388" s="52"/>
      <c r="AF388" s="52"/>
      <c r="AG388" s="2"/>
      <c r="AH388" s="2"/>
    </row>
    <row r="389" spans="1:34" ht="27" customHeight="1" x14ac:dyDescent="0.25">
      <c r="A389" s="85"/>
      <c r="B389" s="101"/>
      <c r="C389" s="102"/>
      <c r="D389" s="102"/>
      <c r="E389" s="103"/>
      <c r="F389" s="87"/>
      <c r="G389" s="87"/>
      <c r="H389" s="50"/>
      <c r="I389" s="87"/>
      <c r="J389" s="87"/>
      <c r="K389" s="87"/>
      <c r="L389" s="95"/>
      <c r="M389" s="96"/>
      <c r="N389" s="97"/>
      <c r="O389" s="87"/>
      <c r="P389" s="87"/>
      <c r="Q389" s="87"/>
      <c r="R389" s="87"/>
      <c r="S389" s="88"/>
      <c r="T389" s="87"/>
      <c r="U389" s="90"/>
      <c r="V389" s="90"/>
      <c r="W389" s="91"/>
      <c r="X389" s="53" t="str">
        <f t="shared" si="190"/>
        <v/>
      </c>
      <c r="Y389" s="61"/>
      <c r="Z389" s="53" t="str">
        <f t="shared" ca="1" si="191"/>
        <v/>
      </c>
      <c r="AA389" s="53" t="str">
        <f t="shared" si="192"/>
        <v/>
      </c>
      <c r="AB389" s="53" t="str">
        <f t="shared" si="193"/>
        <v/>
      </c>
      <c r="AC389" s="53" t="str">
        <f t="shared" si="201"/>
        <v/>
      </c>
      <c r="AD389" s="53"/>
      <c r="AF389" s="52"/>
      <c r="AG389" s="2"/>
      <c r="AH389" s="2"/>
    </row>
    <row r="390" spans="1:34" ht="14.25" customHeight="1" x14ac:dyDescent="0.25">
      <c r="A390" s="84">
        <v>184</v>
      </c>
      <c r="B390" s="98"/>
      <c r="C390" s="99"/>
      <c r="D390" s="99"/>
      <c r="E390" s="100"/>
      <c r="F390" s="86"/>
      <c r="G390" s="86"/>
      <c r="H390" s="77" t="s">
        <v>53</v>
      </c>
      <c r="I390" s="86"/>
      <c r="J390" s="87"/>
      <c r="K390" s="87"/>
      <c r="L390" s="92"/>
      <c r="M390" s="93"/>
      <c r="N390" s="94"/>
      <c r="O390" s="86"/>
      <c r="P390" s="86"/>
      <c r="Q390" s="86"/>
      <c r="R390" s="86"/>
      <c r="S390" s="88" t="str">
        <f t="shared" ref="S390" ca="1" si="224">IF(ISERROR(Z390*1),"",Z390*1)</f>
        <v/>
      </c>
      <c r="T390" s="86"/>
      <c r="U390" s="89"/>
      <c r="V390" s="90"/>
      <c r="W390" s="91"/>
      <c r="X390" s="53" t="str">
        <f t="shared" si="190"/>
        <v/>
      </c>
      <c r="Y390" s="61">
        <f>IF(B390&lt;&gt;"",IF(入国状況=1,IF(COUNTA(F390,G390,H391,I390,O390,P390,Q390,T390)=8,0,1),IF(COUNTA(F390,G390,H391,I390,O390,L390,P390,Q390,T390)=9,0,1)),0)</f>
        <v>0</v>
      </c>
      <c r="Z390" s="53" t="str">
        <f t="shared" ca="1" si="191"/>
        <v/>
      </c>
      <c r="AA390" s="53" t="str">
        <f t="shared" si="192"/>
        <v/>
      </c>
      <c r="AB390" s="53" t="str">
        <f t="shared" si="193"/>
        <v/>
      </c>
      <c r="AC390" s="53" t="str">
        <f t="shared" si="201"/>
        <v/>
      </c>
      <c r="AD390" s="53"/>
      <c r="AE390" s="52"/>
      <c r="AF390" s="52"/>
      <c r="AG390" s="2"/>
      <c r="AH390" s="2"/>
    </row>
    <row r="391" spans="1:34" ht="27" customHeight="1" x14ac:dyDescent="0.25">
      <c r="A391" s="85"/>
      <c r="B391" s="101"/>
      <c r="C391" s="102"/>
      <c r="D391" s="102"/>
      <c r="E391" s="103"/>
      <c r="F391" s="87"/>
      <c r="G391" s="87"/>
      <c r="H391" s="50"/>
      <c r="I391" s="87"/>
      <c r="J391" s="87"/>
      <c r="K391" s="87"/>
      <c r="L391" s="95"/>
      <c r="M391" s="96"/>
      <c r="N391" s="97"/>
      <c r="O391" s="87"/>
      <c r="P391" s="87"/>
      <c r="Q391" s="87"/>
      <c r="R391" s="87"/>
      <c r="S391" s="88"/>
      <c r="T391" s="87"/>
      <c r="U391" s="90"/>
      <c r="V391" s="90"/>
      <c r="W391" s="91"/>
      <c r="X391" s="53" t="str">
        <f t="shared" si="190"/>
        <v/>
      </c>
      <c r="Y391" s="61"/>
      <c r="Z391" s="53" t="str">
        <f t="shared" ca="1" si="191"/>
        <v/>
      </c>
      <c r="AA391" s="53" t="str">
        <f t="shared" si="192"/>
        <v/>
      </c>
      <c r="AB391" s="53" t="str">
        <f t="shared" si="193"/>
        <v/>
      </c>
      <c r="AC391" s="53" t="str">
        <f t="shared" si="201"/>
        <v/>
      </c>
      <c r="AD391" s="53"/>
      <c r="AE391" s="52"/>
      <c r="AF391" s="52"/>
      <c r="AG391" s="2"/>
      <c r="AH391" s="2"/>
    </row>
    <row r="392" spans="1:34" ht="14.25" customHeight="1" x14ac:dyDescent="0.25">
      <c r="A392" s="84">
        <v>185</v>
      </c>
      <c r="B392" s="98"/>
      <c r="C392" s="99"/>
      <c r="D392" s="99"/>
      <c r="E392" s="100"/>
      <c r="F392" s="86"/>
      <c r="G392" s="86"/>
      <c r="H392" s="77" t="s">
        <v>53</v>
      </c>
      <c r="I392" s="86"/>
      <c r="J392" s="87"/>
      <c r="K392" s="87"/>
      <c r="L392" s="92"/>
      <c r="M392" s="93"/>
      <c r="N392" s="94"/>
      <c r="O392" s="86"/>
      <c r="P392" s="86"/>
      <c r="Q392" s="86"/>
      <c r="R392" s="86"/>
      <c r="S392" s="88" t="str">
        <f t="shared" ref="S392" ca="1" si="225">IF(ISERROR(Z392*1),"",Z392*1)</f>
        <v/>
      </c>
      <c r="T392" s="86"/>
      <c r="U392" s="89"/>
      <c r="V392" s="90"/>
      <c r="W392" s="91"/>
      <c r="X392" s="53" t="str">
        <f t="shared" si="190"/>
        <v/>
      </c>
      <c r="Y392" s="61">
        <f>IF(B392&lt;&gt;"",IF(入国状況=1,IF(COUNTA(F392,G392,H393,I392,O392,P392,Q392,T392)=8,0,1),IF(COUNTA(F392,G392,H393,I392,O392,L392,P392,Q392,T392)=9,0,1)),0)</f>
        <v>0</v>
      </c>
      <c r="Z392" s="53" t="str">
        <f t="shared" ca="1" si="191"/>
        <v/>
      </c>
      <c r="AA392" s="53" t="str">
        <f t="shared" si="192"/>
        <v/>
      </c>
      <c r="AB392" s="53" t="str">
        <f t="shared" si="193"/>
        <v/>
      </c>
      <c r="AC392" s="53" t="str">
        <f t="shared" si="201"/>
        <v/>
      </c>
      <c r="AD392" s="53"/>
      <c r="AE392" s="52"/>
      <c r="AF392" s="52"/>
      <c r="AG392" s="2"/>
      <c r="AH392" s="2"/>
    </row>
    <row r="393" spans="1:34" ht="27" customHeight="1" x14ac:dyDescent="0.25">
      <c r="A393" s="85"/>
      <c r="B393" s="101"/>
      <c r="C393" s="102"/>
      <c r="D393" s="102"/>
      <c r="E393" s="103"/>
      <c r="F393" s="87"/>
      <c r="G393" s="87"/>
      <c r="H393" s="50"/>
      <c r="I393" s="87"/>
      <c r="J393" s="87"/>
      <c r="K393" s="87"/>
      <c r="L393" s="95"/>
      <c r="M393" s="96"/>
      <c r="N393" s="97"/>
      <c r="O393" s="87"/>
      <c r="P393" s="87"/>
      <c r="Q393" s="87"/>
      <c r="R393" s="87"/>
      <c r="S393" s="88"/>
      <c r="T393" s="87"/>
      <c r="U393" s="90"/>
      <c r="V393" s="90"/>
      <c r="W393" s="91"/>
      <c r="X393" s="53" t="str">
        <f t="shared" si="190"/>
        <v/>
      </c>
      <c r="Y393" s="61"/>
      <c r="Z393" s="53" t="str">
        <f t="shared" ca="1" si="191"/>
        <v/>
      </c>
      <c r="AA393" s="53" t="str">
        <f t="shared" si="192"/>
        <v/>
      </c>
      <c r="AB393" s="53" t="str">
        <f t="shared" si="193"/>
        <v/>
      </c>
      <c r="AC393" s="53" t="str">
        <f t="shared" si="201"/>
        <v/>
      </c>
      <c r="AD393" s="53"/>
      <c r="AF393" s="52"/>
      <c r="AG393" s="2"/>
      <c r="AH393" s="2"/>
    </row>
    <row r="394" spans="1:34" ht="14.25" customHeight="1" x14ac:dyDescent="0.25">
      <c r="A394" s="84">
        <v>186</v>
      </c>
      <c r="B394" s="98"/>
      <c r="C394" s="99"/>
      <c r="D394" s="99"/>
      <c r="E394" s="100"/>
      <c r="F394" s="86"/>
      <c r="G394" s="86"/>
      <c r="H394" s="77" t="s">
        <v>53</v>
      </c>
      <c r="I394" s="86"/>
      <c r="J394" s="87"/>
      <c r="K394" s="87"/>
      <c r="L394" s="92"/>
      <c r="M394" s="93"/>
      <c r="N394" s="94"/>
      <c r="O394" s="86"/>
      <c r="P394" s="86"/>
      <c r="Q394" s="86"/>
      <c r="R394" s="86"/>
      <c r="S394" s="88" t="str">
        <f t="shared" ref="S394" ca="1" si="226">IF(ISERROR(Z394*1),"",Z394*1)</f>
        <v/>
      </c>
      <c r="T394" s="86"/>
      <c r="U394" s="89"/>
      <c r="V394" s="90"/>
      <c r="W394" s="91"/>
      <c r="X394" s="53" t="str">
        <f t="shared" ref="X394:X423" si="227">CONCATENATE(O394,P394)</f>
        <v/>
      </c>
      <c r="Y394" s="61">
        <f>IF(B394&lt;&gt;"",IF(入国状況=1,IF(COUNTA(F394,G394,H395,I394,O394,P394,Q394,T394)=8,0,1),IF(COUNTA(F394,G394,H395,I394,O394,L394,P394,Q394,T394)=9,0,1)),0)</f>
        <v>0</v>
      </c>
      <c r="Z394" s="53" t="str">
        <f t="shared" ref="Z394:Z423" ca="1" si="228">IFERROR(VLOOKUP(X394,INDIRECT(AC394),AA394,0)*AB394,"")</f>
        <v/>
      </c>
      <c r="AA394" s="53" t="str">
        <f t="shared" ref="AA394:AA423" si="229">IF(ISERROR(VLOOKUP(I394,$AB$1:$AC$13,2,0)),"",VLOOKUP(I394,$AB$1:$AC$13,2,0))</f>
        <v/>
      </c>
      <c r="AB394" s="53" t="str">
        <f t="shared" ref="AB394:AB423" si="230">IF(ISERROR(VLOOKUP(Q394,$AD$1:$AE$6,2,FALSE)),"",VLOOKUP(Q394,$AD$1:$AE$6,2,FALSE))</f>
        <v/>
      </c>
      <c r="AC394" s="53" t="str">
        <f t="shared" si="201"/>
        <v/>
      </c>
      <c r="AD394" s="53"/>
      <c r="AE394" s="52"/>
      <c r="AF394" s="52"/>
      <c r="AG394" s="2"/>
      <c r="AH394" s="2"/>
    </row>
    <row r="395" spans="1:34" ht="27" customHeight="1" x14ac:dyDescent="0.25">
      <c r="A395" s="85"/>
      <c r="B395" s="101"/>
      <c r="C395" s="102"/>
      <c r="D395" s="102"/>
      <c r="E395" s="103"/>
      <c r="F395" s="87"/>
      <c r="G395" s="87"/>
      <c r="H395" s="50"/>
      <c r="I395" s="87"/>
      <c r="J395" s="87"/>
      <c r="K395" s="87"/>
      <c r="L395" s="95"/>
      <c r="M395" s="96"/>
      <c r="N395" s="97"/>
      <c r="O395" s="87"/>
      <c r="P395" s="87"/>
      <c r="Q395" s="87"/>
      <c r="R395" s="87"/>
      <c r="S395" s="88"/>
      <c r="T395" s="87"/>
      <c r="U395" s="90"/>
      <c r="V395" s="90"/>
      <c r="W395" s="91"/>
      <c r="X395" s="53" t="str">
        <f t="shared" si="227"/>
        <v/>
      </c>
      <c r="Y395" s="61"/>
      <c r="Z395" s="53" t="str">
        <f t="shared" ca="1" si="228"/>
        <v/>
      </c>
      <c r="AA395" s="53" t="str">
        <f t="shared" si="229"/>
        <v/>
      </c>
      <c r="AB395" s="53" t="str">
        <f t="shared" si="230"/>
        <v/>
      </c>
      <c r="AC395" s="53" t="str">
        <f t="shared" si="201"/>
        <v/>
      </c>
      <c r="AD395" s="53"/>
      <c r="AF395" s="52"/>
      <c r="AG395" s="2"/>
      <c r="AH395" s="2"/>
    </row>
    <row r="396" spans="1:34" ht="14.25" customHeight="1" x14ac:dyDescent="0.25">
      <c r="A396" s="84">
        <v>187</v>
      </c>
      <c r="B396" s="98"/>
      <c r="C396" s="99"/>
      <c r="D396" s="99"/>
      <c r="E396" s="100"/>
      <c r="F396" s="86"/>
      <c r="G396" s="86"/>
      <c r="H396" s="77" t="s">
        <v>53</v>
      </c>
      <c r="I396" s="86"/>
      <c r="J396" s="87"/>
      <c r="K396" s="87"/>
      <c r="L396" s="92"/>
      <c r="M396" s="93"/>
      <c r="N396" s="94"/>
      <c r="O396" s="86"/>
      <c r="P396" s="86"/>
      <c r="Q396" s="86"/>
      <c r="R396" s="86"/>
      <c r="S396" s="88" t="str">
        <f t="shared" ref="S396" ca="1" si="231">IF(ISERROR(Z396*1),"",Z396*1)</f>
        <v/>
      </c>
      <c r="T396" s="86"/>
      <c r="U396" s="89"/>
      <c r="V396" s="90"/>
      <c r="W396" s="91"/>
      <c r="X396" s="53" t="str">
        <f t="shared" si="227"/>
        <v/>
      </c>
      <c r="Y396" s="61">
        <f>IF(B396&lt;&gt;"",IF(入国状況=1,IF(COUNTA(F396,G396,H397,I396,O396,P396,Q396,T396)=8,0,1),IF(COUNTA(F396,G396,H397,I396,O396,L396,P396,Q396,T396)=9,0,1)),0)</f>
        <v>0</v>
      </c>
      <c r="Z396" s="53" t="str">
        <f t="shared" ca="1" si="228"/>
        <v/>
      </c>
      <c r="AA396" s="53" t="str">
        <f t="shared" si="229"/>
        <v/>
      </c>
      <c r="AB396" s="53" t="str">
        <f t="shared" si="230"/>
        <v/>
      </c>
      <c r="AC396" s="53" t="str">
        <f t="shared" si="201"/>
        <v/>
      </c>
      <c r="AD396" s="53"/>
      <c r="AE396" s="52"/>
      <c r="AF396" s="52"/>
      <c r="AG396" s="2"/>
      <c r="AH396" s="2"/>
    </row>
    <row r="397" spans="1:34" ht="27" customHeight="1" x14ac:dyDescent="0.25">
      <c r="A397" s="85"/>
      <c r="B397" s="101"/>
      <c r="C397" s="102"/>
      <c r="D397" s="102"/>
      <c r="E397" s="103"/>
      <c r="F397" s="87"/>
      <c r="G397" s="87"/>
      <c r="H397" s="50"/>
      <c r="I397" s="87"/>
      <c r="J397" s="87"/>
      <c r="K397" s="87"/>
      <c r="L397" s="95"/>
      <c r="M397" s="96"/>
      <c r="N397" s="97"/>
      <c r="O397" s="87"/>
      <c r="P397" s="87"/>
      <c r="Q397" s="87"/>
      <c r="R397" s="87"/>
      <c r="S397" s="88"/>
      <c r="T397" s="87"/>
      <c r="U397" s="90"/>
      <c r="V397" s="90"/>
      <c r="W397" s="91"/>
      <c r="X397" s="53" t="str">
        <f t="shared" si="227"/>
        <v/>
      </c>
      <c r="Y397" s="61"/>
      <c r="Z397" s="53" t="str">
        <f t="shared" ca="1" si="228"/>
        <v/>
      </c>
      <c r="AA397" s="53" t="str">
        <f t="shared" si="229"/>
        <v/>
      </c>
      <c r="AB397" s="53" t="str">
        <f t="shared" si="230"/>
        <v/>
      </c>
      <c r="AC397" s="53" t="str">
        <f t="shared" si="201"/>
        <v/>
      </c>
      <c r="AD397" s="53"/>
      <c r="AE397" s="52"/>
      <c r="AF397" s="52"/>
      <c r="AG397" s="2"/>
      <c r="AH397" s="2"/>
    </row>
    <row r="398" spans="1:34" ht="14.25" customHeight="1" x14ac:dyDescent="0.25">
      <c r="A398" s="84">
        <v>188</v>
      </c>
      <c r="B398" s="98"/>
      <c r="C398" s="99"/>
      <c r="D398" s="99"/>
      <c r="E398" s="100"/>
      <c r="F398" s="86"/>
      <c r="G398" s="86"/>
      <c r="H398" s="77" t="s">
        <v>53</v>
      </c>
      <c r="I398" s="86"/>
      <c r="J398" s="87"/>
      <c r="K398" s="87"/>
      <c r="L398" s="92"/>
      <c r="M398" s="93"/>
      <c r="N398" s="94"/>
      <c r="O398" s="86"/>
      <c r="P398" s="86"/>
      <c r="Q398" s="86"/>
      <c r="R398" s="86"/>
      <c r="S398" s="88" t="str">
        <f t="shared" ref="S398" ca="1" si="232">IF(ISERROR(Z398*1),"",Z398*1)</f>
        <v/>
      </c>
      <c r="T398" s="86"/>
      <c r="U398" s="89"/>
      <c r="V398" s="90"/>
      <c r="W398" s="91"/>
      <c r="X398" s="53" t="str">
        <f t="shared" si="227"/>
        <v/>
      </c>
      <c r="Y398" s="61">
        <f>IF(B398&lt;&gt;"",IF(入国状況=1,IF(COUNTA(F398,G398,H399,I398,O398,P398,Q398,T398)=8,0,1),IF(COUNTA(F398,G398,H399,I398,O398,L398,P398,Q398,T398)=9,0,1)),0)</f>
        <v>0</v>
      </c>
      <c r="Z398" s="53" t="str">
        <f t="shared" ca="1" si="228"/>
        <v/>
      </c>
      <c r="AA398" s="53" t="str">
        <f t="shared" si="229"/>
        <v/>
      </c>
      <c r="AB398" s="53" t="str">
        <f t="shared" si="230"/>
        <v/>
      </c>
      <c r="AC398" s="53" t="str">
        <f t="shared" si="201"/>
        <v/>
      </c>
      <c r="AD398" s="53"/>
      <c r="AE398" s="52"/>
      <c r="AF398" s="52"/>
      <c r="AG398" s="2"/>
      <c r="AH398" s="2"/>
    </row>
    <row r="399" spans="1:34" ht="27" customHeight="1" x14ac:dyDescent="0.25">
      <c r="A399" s="85"/>
      <c r="B399" s="101"/>
      <c r="C399" s="102"/>
      <c r="D399" s="102"/>
      <c r="E399" s="103"/>
      <c r="F399" s="87"/>
      <c r="G399" s="87"/>
      <c r="H399" s="50"/>
      <c r="I399" s="87"/>
      <c r="J399" s="87"/>
      <c r="K399" s="87"/>
      <c r="L399" s="95"/>
      <c r="M399" s="96"/>
      <c r="N399" s="97"/>
      <c r="O399" s="87"/>
      <c r="P399" s="87"/>
      <c r="Q399" s="87"/>
      <c r="R399" s="87"/>
      <c r="S399" s="88"/>
      <c r="T399" s="87"/>
      <c r="U399" s="90"/>
      <c r="V399" s="90"/>
      <c r="W399" s="91"/>
      <c r="X399" s="53" t="str">
        <f t="shared" si="227"/>
        <v/>
      </c>
      <c r="Y399" s="61"/>
      <c r="Z399" s="53" t="str">
        <f t="shared" ca="1" si="228"/>
        <v/>
      </c>
      <c r="AA399" s="53" t="str">
        <f t="shared" si="229"/>
        <v/>
      </c>
      <c r="AB399" s="53" t="str">
        <f t="shared" si="230"/>
        <v/>
      </c>
      <c r="AC399" s="53" t="str">
        <f t="shared" si="201"/>
        <v/>
      </c>
      <c r="AD399" s="53"/>
      <c r="AF399" s="52"/>
      <c r="AG399" s="2"/>
      <c r="AH399" s="2"/>
    </row>
    <row r="400" spans="1:34" ht="14.25" customHeight="1" x14ac:dyDescent="0.25">
      <c r="A400" s="84">
        <v>189</v>
      </c>
      <c r="B400" s="98"/>
      <c r="C400" s="99"/>
      <c r="D400" s="99"/>
      <c r="E400" s="100"/>
      <c r="F400" s="86"/>
      <c r="G400" s="86"/>
      <c r="H400" s="77" t="s">
        <v>53</v>
      </c>
      <c r="I400" s="86"/>
      <c r="J400" s="87"/>
      <c r="K400" s="87"/>
      <c r="L400" s="92"/>
      <c r="M400" s="93"/>
      <c r="N400" s="94"/>
      <c r="O400" s="86"/>
      <c r="P400" s="86"/>
      <c r="Q400" s="86"/>
      <c r="R400" s="86"/>
      <c r="S400" s="88" t="str">
        <f t="shared" ref="S400" ca="1" si="233">IF(ISERROR(Z400*1),"",Z400*1)</f>
        <v/>
      </c>
      <c r="T400" s="86"/>
      <c r="U400" s="89"/>
      <c r="V400" s="90"/>
      <c r="W400" s="91"/>
      <c r="X400" s="53" t="str">
        <f t="shared" si="227"/>
        <v/>
      </c>
      <c r="Y400" s="61">
        <f>IF(B400&lt;&gt;"",IF(入国状況=1,IF(COUNTA(F400,G400,H401,I400,O400,P400,Q400,T400)=8,0,1),IF(COUNTA(F400,G400,H401,I400,O400,L400,P400,Q400,T400)=9,0,1)),0)</f>
        <v>0</v>
      </c>
      <c r="Z400" s="53" t="str">
        <f t="shared" ca="1" si="228"/>
        <v/>
      </c>
      <c r="AA400" s="53" t="str">
        <f t="shared" si="229"/>
        <v/>
      </c>
      <c r="AB400" s="53" t="str">
        <f t="shared" si="230"/>
        <v/>
      </c>
      <c r="AC400" s="53" t="str">
        <f t="shared" si="201"/>
        <v/>
      </c>
      <c r="AD400" s="53"/>
      <c r="AE400" s="52"/>
      <c r="AF400" s="52"/>
      <c r="AG400" s="2"/>
      <c r="AH400" s="2"/>
    </row>
    <row r="401" spans="1:34" ht="27" customHeight="1" x14ac:dyDescent="0.25">
      <c r="A401" s="85"/>
      <c r="B401" s="101"/>
      <c r="C401" s="102"/>
      <c r="D401" s="102"/>
      <c r="E401" s="103"/>
      <c r="F401" s="87"/>
      <c r="G401" s="87"/>
      <c r="H401" s="50"/>
      <c r="I401" s="87"/>
      <c r="J401" s="87"/>
      <c r="K401" s="87"/>
      <c r="L401" s="95"/>
      <c r="M401" s="96"/>
      <c r="N401" s="97"/>
      <c r="O401" s="87"/>
      <c r="P401" s="87"/>
      <c r="Q401" s="87"/>
      <c r="R401" s="87"/>
      <c r="S401" s="88"/>
      <c r="T401" s="87"/>
      <c r="U401" s="90"/>
      <c r="V401" s="90"/>
      <c r="W401" s="91"/>
      <c r="X401" s="53" t="str">
        <f t="shared" si="227"/>
        <v/>
      </c>
      <c r="Y401" s="61"/>
      <c r="Z401" s="53" t="str">
        <f t="shared" ca="1" si="228"/>
        <v/>
      </c>
      <c r="AA401" s="53" t="str">
        <f t="shared" si="229"/>
        <v/>
      </c>
      <c r="AB401" s="53" t="str">
        <f t="shared" si="230"/>
        <v/>
      </c>
      <c r="AC401" s="53" t="str">
        <f t="shared" si="201"/>
        <v/>
      </c>
      <c r="AD401" s="53"/>
      <c r="AE401" s="52"/>
      <c r="AF401" s="52"/>
      <c r="AG401" s="2"/>
      <c r="AH401" s="2"/>
    </row>
    <row r="402" spans="1:34" ht="14.25" customHeight="1" x14ac:dyDescent="0.25">
      <c r="A402" s="84">
        <v>190</v>
      </c>
      <c r="B402" s="98"/>
      <c r="C402" s="99"/>
      <c r="D402" s="99"/>
      <c r="E402" s="100"/>
      <c r="F402" s="86"/>
      <c r="G402" s="86"/>
      <c r="H402" s="77" t="s">
        <v>53</v>
      </c>
      <c r="I402" s="86"/>
      <c r="J402" s="87"/>
      <c r="K402" s="87"/>
      <c r="L402" s="92"/>
      <c r="M402" s="93"/>
      <c r="N402" s="94"/>
      <c r="O402" s="86"/>
      <c r="P402" s="86"/>
      <c r="Q402" s="86"/>
      <c r="R402" s="86"/>
      <c r="S402" s="88" t="str">
        <f t="shared" ref="S402" ca="1" si="234">IF(ISERROR(Z402*1),"",Z402*1)</f>
        <v/>
      </c>
      <c r="T402" s="86"/>
      <c r="U402" s="89"/>
      <c r="V402" s="90"/>
      <c r="W402" s="91"/>
      <c r="X402" s="53" t="str">
        <f t="shared" si="227"/>
        <v/>
      </c>
      <c r="Y402" s="61">
        <f>IF(B402&lt;&gt;"",IF(入国状況=1,IF(COUNTA(F402,G402,H403,I402,O402,P402,Q402,T402)=8,0,1),IF(COUNTA(F402,G402,H403,I402,O402,L402,P402,Q402,T402)=9,0,1)),0)</f>
        <v>0</v>
      </c>
      <c r="Z402" s="53" t="str">
        <f t="shared" ca="1" si="228"/>
        <v/>
      </c>
      <c r="AA402" s="53" t="str">
        <f t="shared" si="229"/>
        <v/>
      </c>
      <c r="AB402" s="53" t="str">
        <f t="shared" si="230"/>
        <v/>
      </c>
      <c r="AC402" s="53" t="str">
        <f t="shared" si="201"/>
        <v/>
      </c>
      <c r="AD402" s="53"/>
      <c r="AE402" s="52"/>
      <c r="AF402" s="52"/>
      <c r="AG402" s="2"/>
      <c r="AH402" s="2"/>
    </row>
    <row r="403" spans="1:34" ht="27" customHeight="1" x14ac:dyDescent="0.25">
      <c r="A403" s="85"/>
      <c r="B403" s="101"/>
      <c r="C403" s="102"/>
      <c r="D403" s="102"/>
      <c r="E403" s="103"/>
      <c r="F403" s="87"/>
      <c r="G403" s="87"/>
      <c r="H403" s="50"/>
      <c r="I403" s="87"/>
      <c r="J403" s="87"/>
      <c r="K403" s="87"/>
      <c r="L403" s="95"/>
      <c r="M403" s="96"/>
      <c r="N403" s="97"/>
      <c r="O403" s="87"/>
      <c r="P403" s="87"/>
      <c r="Q403" s="87"/>
      <c r="R403" s="87"/>
      <c r="S403" s="88"/>
      <c r="T403" s="87"/>
      <c r="U403" s="90"/>
      <c r="V403" s="90"/>
      <c r="W403" s="91"/>
      <c r="X403" s="53" t="str">
        <f t="shared" si="227"/>
        <v/>
      </c>
      <c r="Y403" s="61"/>
      <c r="Z403" s="53" t="str">
        <f t="shared" ca="1" si="228"/>
        <v/>
      </c>
      <c r="AA403" s="53" t="str">
        <f t="shared" si="229"/>
        <v/>
      </c>
      <c r="AB403" s="53" t="str">
        <f t="shared" si="230"/>
        <v/>
      </c>
      <c r="AC403" s="53" t="str">
        <f t="shared" si="201"/>
        <v/>
      </c>
      <c r="AD403" s="53"/>
      <c r="AF403" s="52"/>
      <c r="AG403" s="2"/>
      <c r="AH403" s="2"/>
    </row>
    <row r="404" spans="1:34" ht="14.25" customHeight="1" x14ac:dyDescent="0.25">
      <c r="A404" s="84">
        <v>191</v>
      </c>
      <c r="B404" s="98"/>
      <c r="C404" s="99"/>
      <c r="D404" s="99"/>
      <c r="E404" s="100"/>
      <c r="F404" s="86"/>
      <c r="G404" s="86"/>
      <c r="H404" s="77" t="s">
        <v>53</v>
      </c>
      <c r="I404" s="86"/>
      <c r="J404" s="87"/>
      <c r="K404" s="87"/>
      <c r="L404" s="92"/>
      <c r="M404" s="93"/>
      <c r="N404" s="94"/>
      <c r="O404" s="86"/>
      <c r="P404" s="86"/>
      <c r="Q404" s="86"/>
      <c r="R404" s="86"/>
      <c r="S404" s="88" t="str">
        <f t="shared" ref="S404" ca="1" si="235">IF(ISERROR(Z404*1),"",Z404*1)</f>
        <v/>
      </c>
      <c r="T404" s="86"/>
      <c r="U404" s="89"/>
      <c r="V404" s="90"/>
      <c r="W404" s="91"/>
      <c r="X404" s="53" t="str">
        <f t="shared" si="227"/>
        <v/>
      </c>
      <c r="Y404" s="61">
        <f>IF(B404&lt;&gt;"",IF(入国状況=1,IF(COUNTA(F404,G404,H405,I404,O404,P404,Q404,T404)=8,0,1),IF(COUNTA(F404,G404,H405,I404,O404,L404,P404,Q404,T404)=9,0,1)),0)</f>
        <v>0</v>
      </c>
      <c r="Z404" s="53" t="str">
        <f t="shared" ca="1" si="228"/>
        <v/>
      </c>
      <c r="AA404" s="53" t="str">
        <f t="shared" si="229"/>
        <v/>
      </c>
      <c r="AB404" s="53" t="str">
        <f t="shared" si="230"/>
        <v/>
      </c>
      <c r="AC404" s="53" t="str">
        <f t="shared" si="201"/>
        <v/>
      </c>
      <c r="AD404" s="53"/>
      <c r="AE404" s="52"/>
      <c r="AF404" s="52"/>
      <c r="AG404" s="2"/>
      <c r="AH404" s="2"/>
    </row>
    <row r="405" spans="1:34" ht="27" customHeight="1" x14ac:dyDescent="0.25">
      <c r="A405" s="85"/>
      <c r="B405" s="101"/>
      <c r="C405" s="102"/>
      <c r="D405" s="102"/>
      <c r="E405" s="103"/>
      <c r="F405" s="87"/>
      <c r="G405" s="87"/>
      <c r="H405" s="50"/>
      <c r="I405" s="87"/>
      <c r="J405" s="87"/>
      <c r="K405" s="87"/>
      <c r="L405" s="95"/>
      <c r="M405" s="96"/>
      <c r="N405" s="97"/>
      <c r="O405" s="87"/>
      <c r="P405" s="87"/>
      <c r="Q405" s="87"/>
      <c r="R405" s="87"/>
      <c r="S405" s="88"/>
      <c r="T405" s="87"/>
      <c r="U405" s="90"/>
      <c r="V405" s="90"/>
      <c r="W405" s="91"/>
      <c r="X405" s="53" t="str">
        <f t="shared" si="227"/>
        <v/>
      </c>
      <c r="Y405" s="61"/>
      <c r="Z405" s="53" t="str">
        <f t="shared" ca="1" si="228"/>
        <v/>
      </c>
      <c r="AA405" s="53" t="str">
        <f t="shared" si="229"/>
        <v/>
      </c>
      <c r="AB405" s="53" t="str">
        <f t="shared" si="230"/>
        <v/>
      </c>
      <c r="AC405" s="53" t="str">
        <f t="shared" si="201"/>
        <v/>
      </c>
      <c r="AD405" s="53"/>
      <c r="AE405" s="52"/>
      <c r="AF405" s="52"/>
      <c r="AG405" s="2"/>
      <c r="AH405" s="2"/>
    </row>
    <row r="406" spans="1:34" ht="14.25" customHeight="1" x14ac:dyDescent="0.25">
      <c r="A406" s="84">
        <v>192</v>
      </c>
      <c r="B406" s="98"/>
      <c r="C406" s="99"/>
      <c r="D406" s="99"/>
      <c r="E406" s="100"/>
      <c r="F406" s="86"/>
      <c r="G406" s="86"/>
      <c r="H406" s="77" t="s">
        <v>53</v>
      </c>
      <c r="I406" s="86"/>
      <c r="J406" s="87"/>
      <c r="K406" s="87"/>
      <c r="L406" s="92"/>
      <c r="M406" s="93"/>
      <c r="N406" s="94"/>
      <c r="O406" s="86"/>
      <c r="P406" s="86"/>
      <c r="Q406" s="86"/>
      <c r="R406" s="86"/>
      <c r="S406" s="88" t="str">
        <f t="shared" ref="S406" ca="1" si="236">IF(ISERROR(Z406*1),"",Z406*1)</f>
        <v/>
      </c>
      <c r="T406" s="86"/>
      <c r="U406" s="89"/>
      <c r="V406" s="90"/>
      <c r="W406" s="91"/>
      <c r="X406" s="53" t="str">
        <f t="shared" si="227"/>
        <v/>
      </c>
      <c r="Y406" s="61">
        <f>IF(B406&lt;&gt;"",IF(入国状況=1,IF(COUNTA(F406,G406,H407,I406,O406,P406,Q406,T406)=8,0,1),IF(COUNTA(F406,G406,H407,I406,O406,L406,P406,Q406,T406)=9,0,1)),0)</f>
        <v>0</v>
      </c>
      <c r="Z406" s="53" t="str">
        <f t="shared" ca="1" si="228"/>
        <v/>
      </c>
      <c r="AA406" s="53" t="str">
        <f t="shared" si="229"/>
        <v/>
      </c>
      <c r="AB406" s="53" t="str">
        <f t="shared" si="230"/>
        <v/>
      </c>
      <c r="AC406" s="53" t="str">
        <f t="shared" si="201"/>
        <v/>
      </c>
      <c r="AD406" s="53"/>
      <c r="AE406" s="52"/>
      <c r="AF406" s="52"/>
      <c r="AG406" s="2"/>
      <c r="AH406" s="2"/>
    </row>
    <row r="407" spans="1:34" ht="27" customHeight="1" x14ac:dyDescent="0.25">
      <c r="A407" s="85"/>
      <c r="B407" s="101"/>
      <c r="C407" s="102"/>
      <c r="D407" s="102"/>
      <c r="E407" s="103"/>
      <c r="F407" s="87"/>
      <c r="G407" s="87"/>
      <c r="H407" s="50"/>
      <c r="I407" s="87"/>
      <c r="J407" s="87"/>
      <c r="K407" s="87"/>
      <c r="L407" s="95"/>
      <c r="M407" s="96"/>
      <c r="N407" s="97"/>
      <c r="O407" s="87"/>
      <c r="P407" s="87"/>
      <c r="Q407" s="87"/>
      <c r="R407" s="87"/>
      <c r="S407" s="88"/>
      <c r="T407" s="87"/>
      <c r="U407" s="90"/>
      <c r="V407" s="90"/>
      <c r="W407" s="91"/>
      <c r="X407" s="53" t="str">
        <f t="shared" si="227"/>
        <v/>
      </c>
      <c r="Y407" s="61"/>
      <c r="Z407" s="53" t="str">
        <f t="shared" ca="1" si="228"/>
        <v/>
      </c>
      <c r="AA407" s="53" t="str">
        <f t="shared" si="229"/>
        <v/>
      </c>
      <c r="AB407" s="53" t="str">
        <f t="shared" si="230"/>
        <v/>
      </c>
      <c r="AC407" s="53" t="str">
        <f t="shared" si="201"/>
        <v/>
      </c>
      <c r="AD407" s="53"/>
      <c r="AF407" s="52"/>
      <c r="AG407" s="2"/>
      <c r="AH407" s="2"/>
    </row>
    <row r="408" spans="1:34" ht="14.25" customHeight="1" x14ac:dyDescent="0.25">
      <c r="A408" s="84">
        <v>193</v>
      </c>
      <c r="B408" s="98"/>
      <c r="C408" s="99"/>
      <c r="D408" s="99"/>
      <c r="E408" s="100"/>
      <c r="F408" s="86"/>
      <c r="G408" s="86"/>
      <c r="H408" s="77" t="s">
        <v>53</v>
      </c>
      <c r="I408" s="86"/>
      <c r="J408" s="87"/>
      <c r="K408" s="87"/>
      <c r="L408" s="92"/>
      <c r="M408" s="93"/>
      <c r="N408" s="94"/>
      <c r="O408" s="86"/>
      <c r="P408" s="86"/>
      <c r="Q408" s="86"/>
      <c r="R408" s="86"/>
      <c r="S408" s="88" t="str">
        <f t="shared" ref="S408" ca="1" si="237">IF(ISERROR(Z408*1),"",Z408*1)</f>
        <v/>
      </c>
      <c r="T408" s="86"/>
      <c r="U408" s="89"/>
      <c r="V408" s="90"/>
      <c r="W408" s="91"/>
      <c r="X408" s="53" t="str">
        <f t="shared" si="227"/>
        <v/>
      </c>
      <c r="Y408" s="61">
        <f>IF(B408&lt;&gt;"",IF(入国状況=1,IF(COUNTA(F408,G408,H409,I408,O408,P408,Q408,T408)=8,0,1),IF(COUNTA(F408,G408,H409,I408,O408,L408,P408,Q408,T408)=9,0,1)),0)</f>
        <v>0</v>
      </c>
      <c r="Z408" s="53" t="str">
        <f t="shared" ca="1" si="228"/>
        <v/>
      </c>
      <c r="AA408" s="53" t="str">
        <f t="shared" si="229"/>
        <v/>
      </c>
      <c r="AB408" s="53" t="str">
        <f t="shared" si="230"/>
        <v/>
      </c>
      <c r="AC408" s="53" t="str">
        <f t="shared" ref="AC408:AC423" si="238">IF(入国状況=1,IF(入国予定日="","",IF(入国予定日&gt;=DATEVALUE("2025/10/1"),"new保険料","old保険料")),IF(L408="","",IF(L408&gt;=DATEVALUE("2025/10/1"),"new保険料","old保険料")))</f>
        <v/>
      </c>
      <c r="AD408" s="53"/>
      <c r="AE408" s="52"/>
      <c r="AF408" s="52"/>
      <c r="AG408" s="2"/>
      <c r="AH408" s="2"/>
    </row>
    <row r="409" spans="1:34" ht="27" customHeight="1" x14ac:dyDescent="0.25">
      <c r="A409" s="85"/>
      <c r="B409" s="101"/>
      <c r="C409" s="102"/>
      <c r="D409" s="102"/>
      <c r="E409" s="103"/>
      <c r="F409" s="87"/>
      <c r="G409" s="87"/>
      <c r="H409" s="50"/>
      <c r="I409" s="87"/>
      <c r="J409" s="87"/>
      <c r="K409" s="87"/>
      <c r="L409" s="95"/>
      <c r="M409" s="96"/>
      <c r="N409" s="97"/>
      <c r="O409" s="87"/>
      <c r="P409" s="87"/>
      <c r="Q409" s="87"/>
      <c r="R409" s="87"/>
      <c r="S409" s="88"/>
      <c r="T409" s="87"/>
      <c r="U409" s="90"/>
      <c r="V409" s="90"/>
      <c r="W409" s="91"/>
      <c r="X409" s="53" t="str">
        <f t="shared" si="227"/>
        <v/>
      </c>
      <c r="Y409" s="61"/>
      <c r="Z409" s="53" t="str">
        <f t="shared" ca="1" si="228"/>
        <v/>
      </c>
      <c r="AA409" s="53" t="str">
        <f t="shared" si="229"/>
        <v/>
      </c>
      <c r="AB409" s="53" t="str">
        <f t="shared" si="230"/>
        <v/>
      </c>
      <c r="AC409" s="53" t="str">
        <f t="shared" si="238"/>
        <v/>
      </c>
      <c r="AD409" s="53"/>
      <c r="AE409" s="52"/>
      <c r="AF409" s="52"/>
      <c r="AG409" s="2"/>
      <c r="AH409" s="2"/>
    </row>
    <row r="410" spans="1:34" ht="14.25" customHeight="1" x14ac:dyDescent="0.25">
      <c r="A410" s="84">
        <v>194</v>
      </c>
      <c r="B410" s="98"/>
      <c r="C410" s="99"/>
      <c r="D410" s="99"/>
      <c r="E410" s="100"/>
      <c r="F410" s="86"/>
      <c r="G410" s="86"/>
      <c r="H410" s="77" t="s">
        <v>53</v>
      </c>
      <c r="I410" s="86"/>
      <c r="J410" s="87"/>
      <c r="K410" s="87"/>
      <c r="L410" s="92"/>
      <c r="M410" s="93"/>
      <c r="N410" s="94"/>
      <c r="O410" s="86"/>
      <c r="P410" s="86"/>
      <c r="Q410" s="86"/>
      <c r="R410" s="86"/>
      <c r="S410" s="88" t="str">
        <f t="shared" ref="S410" ca="1" si="239">IF(ISERROR(Z410*1),"",Z410*1)</f>
        <v/>
      </c>
      <c r="T410" s="86"/>
      <c r="U410" s="89"/>
      <c r="V410" s="90"/>
      <c r="W410" s="91"/>
      <c r="X410" s="53" t="str">
        <f t="shared" si="227"/>
        <v/>
      </c>
      <c r="Y410" s="61">
        <f>IF(B410&lt;&gt;"",IF(入国状況=1,IF(COUNTA(F410,G410,H411,I410,O410,P410,Q410,T410)=8,0,1),IF(COUNTA(F410,G410,H411,I410,O410,L410,P410,Q410,T410)=9,0,1)),0)</f>
        <v>0</v>
      </c>
      <c r="Z410" s="53" t="str">
        <f t="shared" ca="1" si="228"/>
        <v/>
      </c>
      <c r="AA410" s="53" t="str">
        <f t="shared" si="229"/>
        <v/>
      </c>
      <c r="AB410" s="53" t="str">
        <f t="shared" si="230"/>
        <v/>
      </c>
      <c r="AC410" s="53" t="str">
        <f t="shared" si="238"/>
        <v/>
      </c>
      <c r="AD410" s="53"/>
      <c r="AE410" s="52"/>
      <c r="AF410" s="52"/>
      <c r="AG410" s="2"/>
      <c r="AH410" s="2"/>
    </row>
    <row r="411" spans="1:34" ht="27" customHeight="1" x14ac:dyDescent="0.25">
      <c r="A411" s="85"/>
      <c r="B411" s="101"/>
      <c r="C411" s="102"/>
      <c r="D411" s="102"/>
      <c r="E411" s="103"/>
      <c r="F411" s="87"/>
      <c r="G411" s="87"/>
      <c r="H411" s="50"/>
      <c r="I411" s="87"/>
      <c r="J411" s="87"/>
      <c r="K411" s="87"/>
      <c r="L411" s="95"/>
      <c r="M411" s="96"/>
      <c r="N411" s="97"/>
      <c r="O411" s="87"/>
      <c r="P411" s="87"/>
      <c r="Q411" s="87"/>
      <c r="R411" s="87"/>
      <c r="S411" s="88"/>
      <c r="T411" s="87"/>
      <c r="U411" s="90"/>
      <c r="V411" s="90"/>
      <c r="W411" s="91"/>
      <c r="X411" s="53" t="str">
        <f t="shared" si="227"/>
        <v/>
      </c>
      <c r="Y411" s="61"/>
      <c r="Z411" s="53" t="str">
        <f t="shared" ca="1" si="228"/>
        <v/>
      </c>
      <c r="AA411" s="53" t="str">
        <f t="shared" si="229"/>
        <v/>
      </c>
      <c r="AB411" s="53" t="str">
        <f t="shared" si="230"/>
        <v/>
      </c>
      <c r="AC411" s="53" t="str">
        <f t="shared" si="238"/>
        <v/>
      </c>
      <c r="AD411" s="53"/>
      <c r="AF411" s="52"/>
      <c r="AG411" s="2"/>
      <c r="AH411" s="2"/>
    </row>
    <row r="412" spans="1:34" ht="14.25" customHeight="1" x14ac:dyDescent="0.25">
      <c r="A412" s="84">
        <v>195</v>
      </c>
      <c r="B412" s="98"/>
      <c r="C412" s="99"/>
      <c r="D412" s="99"/>
      <c r="E412" s="100"/>
      <c r="F412" s="86"/>
      <c r="G412" s="86"/>
      <c r="H412" s="77" t="s">
        <v>53</v>
      </c>
      <c r="I412" s="86"/>
      <c r="J412" s="87"/>
      <c r="K412" s="87"/>
      <c r="L412" s="92"/>
      <c r="M412" s="93"/>
      <c r="N412" s="94"/>
      <c r="O412" s="86"/>
      <c r="P412" s="86"/>
      <c r="Q412" s="86"/>
      <c r="R412" s="86"/>
      <c r="S412" s="88" t="str">
        <f t="shared" ref="S412" ca="1" si="240">IF(ISERROR(Z412*1),"",Z412*1)</f>
        <v/>
      </c>
      <c r="T412" s="86"/>
      <c r="U412" s="89"/>
      <c r="V412" s="90"/>
      <c r="W412" s="91"/>
      <c r="X412" s="53" t="str">
        <f t="shared" si="227"/>
        <v/>
      </c>
      <c r="Y412" s="61">
        <f>IF(B412&lt;&gt;"",IF(入国状況=1,IF(COUNTA(F412,G412,H413,I412,O412,P412,Q412,T412)=8,0,1),IF(COUNTA(F412,G412,H413,I412,O412,L412,P412,Q412,T412)=9,0,1)),0)</f>
        <v>0</v>
      </c>
      <c r="Z412" s="53" t="str">
        <f t="shared" ca="1" si="228"/>
        <v/>
      </c>
      <c r="AA412" s="53" t="str">
        <f t="shared" si="229"/>
        <v/>
      </c>
      <c r="AB412" s="53" t="str">
        <f t="shared" si="230"/>
        <v/>
      </c>
      <c r="AC412" s="53" t="str">
        <f t="shared" si="238"/>
        <v/>
      </c>
      <c r="AD412" s="53"/>
      <c r="AE412" s="52"/>
      <c r="AF412" s="52"/>
      <c r="AG412" s="2"/>
      <c r="AH412" s="2"/>
    </row>
    <row r="413" spans="1:34" ht="27" customHeight="1" x14ac:dyDescent="0.25">
      <c r="A413" s="85"/>
      <c r="B413" s="101"/>
      <c r="C413" s="102"/>
      <c r="D413" s="102"/>
      <c r="E413" s="103"/>
      <c r="F413" s="87"/>
      <c r="G413" s="87"/>
      <c r="H413" s="50"/>
      <c r="I413" s="87"/>
      <c r="J413" s="87"/>
      <c r="K413" s="87"/>
      <c r="L413" s="95"/>
      <c r="M413" s="96"/>
      <c r="N413" s="97"/>
      <c r="O413" s="87"/>
      <c r="P413" s="87"/>
      <c r="Q413" s="87"/>
      <c r="R413" s="87"/>
      <c r="S413" s="88"/>
      <c r="T413" s="87"/>
      <c r="U413" s="90"/>
      <c r="V413" s="90"/>
      <c r="W413" s="91"/>
      <c r="X413" s="53" t="str">
        <f t="shared" si="227"/>
        <v/>
      </c>
      <c r="Y413" s="61"/>
      <c r="Z413" s="53" t="str">
        <f t="shared" ca="1" si="228"/>
        <v/>
      </c>
      <c r="AA413" s="53" t="str">
        <f t="shared" si="229"/>
        <v/>
      </c>
      <c r="AB413" s="53" t="str">
        <f t="shared" si="230"/>
        <v/>
      </c>
      <c r="AC413" s="53" t="str">
        <f t="shared" si="238"/>
        <v/>
      </c>
      <c r="AD413" s="53"/>
      <c r="AE413" s="52"/>
      <c r="AF413" s="52"/>
      <c r="AG413" s="2"/>
      <c r="AH413" s="2"/>
    </row>
    <row r="414" spans="1:34" ht="14.25" customHeight="1" x14ac:dyDescent="0.25">
      <c r="A414" s="84">
        <v>196</v>
      </c>
      <c r="B414" s="98"/>
      <c r="C414" s="99"/>
      <c r="D414" s="99"/>
      <c r="E414" s="100"/>
      <c r="F414" s="86"/>
      <c r="G414" s="86"/>
      <c r="H414" s="77" t="s">
        <v>53</v>
      </c>
      <c r="I414" s="86"/>
      <c r="J414" s="87"/>
      <c r="K414" s="87"/>
      <c r="L414" s="92"/>
      <c r="M414" s="93"/>
      <c r="N414" s="94"/>
      <c r="O414" s="86"/>
      <c r="P414" s="86"/>
      <c r="Q414" s="86"/>
      <c r="R414" s="86"/>
      <c r="S414" s="88" t="str">
        <f t="shared" ref="S414" ca="1" si="241">IF(ISERROR(Z414*1),"",Z414*1)</f>
        <v/>
      </c>
      <c r="T414" s="86"/>
      <c r="U414" s="89"/>
      <c r="V414" s="90"/>
      <c r="W414" s="91"/>
      <c r="X414" s="53" t="str">
        <f t="shared" si="227"/>
        <v/>
      </c>
      <c r="Y414" s="61">
        <f>IF(B414&lt;&gt;"",IF(入国状況=1,IF(COUNTA(F414,G414,H415,I414,O414,P414,Q414,T414)=8,0,1),IF(COUNTA(F414,G414,H415,I414,O414,L414,P414,Q414,T414)=9,0,1)),0)</f>
        <v>0</v>
      </c>
      <c r="Z414" s="53" t="str">
        <f t="shared" ca="1" si="228"/>
        <v/>
      </c>
      <c r="AA414" s="53" t="str">
        <f t="shared" si="229"/>
        <v/>
      </c>
      <c r="AB414" s="53" t="str">
        <f t="shared" si="230"/>
        <v/>
      </c>
      <c r="AC414" s="53" t="str">
        <f t="shared" si="238"/>
        <v/>
      </c>
      <c r="AD414" s="53"/>
      <c r="AE414" s="52"/>
      <c r="AF414" s="52"/>
      <c r="AG414" s="2"/>
      <c r="AH414" s="2"/>
    </row>
    <row r="415" spans="1:34" ht="27" customHeight="1" x14ac:dyDescent="0.25">
      <c r="A415" s="85"/>
      <c r="B415" s="101"/>
      <c r="C415" s="102"/>
      <c r="D415" s="102"/>
      <c r="E415" s="103"/>
      <c r="F415" s="87"/>
      <c r="G415" s="87"/>
      <c r="H415" s="50"/>
      <c r="I415" s="87"/>
      <c r="J415" s="87"/>
      <c r="K415" s="87"/>
      <c r="L415" s="95"/>
      <c r="M415" s="96"/>
      <c r="N415" s="97"/>
      <c r="O415" s="87"/>
      <c r="P415" s="87"/>
      <c r="Q415" s="87"/>
      <c r="R415" s="87"/>
      <c r="S415" s="88"/>
      <c r="T415" s="87"/>
      <c r="U415" s="90"/>
      <c r="V415" s="90"/>
      <c r="W415" s="91"/>
      <c r="X415" s="53" t="str">
        <f t="shared" si="227"/>
        <v/>
      </c>
      <c r="Y415" s="61"/>
      <c r="Z415" s="53" t="str">
        <f t="shared" ca="1" si="228"/>
        <v/>
      </c>
      <c r="AA415" s="53" t="str">
        <f t="shared" si="229"/>
        <v/>
      </c>
      <c r="AB415" s="53" t="str">
        <f t="shared" si="230"/>
        <v/>
      </c>
      <c r="AC415" s="53" t="str">
        <f t="shared" si="238"/>
        <v/>
      </c>
      <c r="AD415" s="53"/>
      <c r="AF415" s="52"/>
      <c r="AG415" s="2"/>
      <c r="AH415" s="2"/>
    </row>
    <row r="416" spans="1:34" ht="14.25" customHeight="1" x14ac:dyDescent="0.25">
      <c r="A416" s="84">
        <v>197</v>
      </c>
      <c r="B416" s="98"/>
      <c r="C416" s="99"/>
      <c r="D416" s="99"/>
      <c r="E416" s="100"/>
      <c r="F416" s="86"/>
      <c r="G416" s="86"/>
      <c r="H416" s="77" t="s">
        <v>53</v>
      </c>
      <c r="I416" s="86"/>
      <c r="J416" s="87"/>
      <c r="K416" s="87"/>
      <c r="L416" s="92"/>
      <c r="M416" s="93"/>
      <c r="N416" s="94"/>
      <c r="O416" s="86"/>
      <c r="P416" s="86"/>
      <c r="Q416" s="86"/>
      <c r="R416" s="86"/>
      <c r="S416" s="88" t="str">
        <f t="shared" ref="S416" ca="1" si="242">IF(ISERROR(Z416*1),"",Z416*1)</f>
        <v/>
      </c>
      <c r="T416" s="86"/>
      <c r="U416" s="89"/>
      <c r="V416" s="90"/>
      <c r="W416" s="91"/>
      <c r="X416" s="53" t="str">
        <f t="shared" si="227"/>
        <v/>
      </c>
      <c r="Y416" s="61">
        <f>IF(B416&lt;&gt;"",IF(入国状況=1,IF(COUNTA(F416,G416,H417,I416,O416,P416,Q416,T416)=8,0,1),IF(COUNTA(F416,G416,H417,I416,O416,L416,P416,Q416,T416)=9,0,1)),0)</f>
        <v>0</v>
      </c>
      <c r="Z416" s="53" t="str">
        <f t="shared" ca="1" si="228"/>
        <v/>
      </c>
      <c r="AA416" s="53" t="str">
        <f t="shared" si="229"/>
        <v/>
      </c>
      <c r="AB416" s="53" t="str">
        <f t="shared" si="230"/>
        <v/>
      </c>
      <c r="AC416" s="53" t="str">
        <f t="shared" si="238"/>
        <v/>
      </c>
      <c r="AD416" s="53"/>
      <c r="AE416" s="52"/>
      <c r="AF416" s="52"/>
      <c r="AG416" s="2"/>
      <c r="AH416" s="2"/>
    </row>
    <row r="417" spans="1:34" ht="27" customHeight="1" x14ac:dyDescent="0.25">
      <c r="A417" s="85"/>
      <c r="B417" s="101"/>
      <c r="C417" s="102"/>
      <c r="D417" s="102"/>
      <c r="E417" s="103"/>
      <c r="F417" s="87"/>
      <c r="G417" s="87"/>
      <c r="H417" s="50"/>
      <c r="I417" s="87"/>
      <c r="J417" s="87"/>
      <c r="K417" s="87"/>
      <c r="L417" s="95"/>
      <c r="M417" s="96"/>
      <c r="N417" s="97"/>
      <c r="O417" s="87"/>
      <c r="P417" s="87"/>
      <c r="Q417" s="87"/>
      <c r="R417" s="87"/>
      <c r="S417" s="88"/>
      <c r="T417" s="87"/>
      <c r="U417" s="90"/>
      <c r="V417" s="90"/>
      <c r="W417" s="91"/>
      <c r="X417" s="53" t="str">
        <f t="shared" si="227"/>
        <v/>
      </c>
      <c r="Y417" s="61"/>
      <c r="Z417" s="53" t="str">
        <f t="shared" ca="1" si="228"/>
        <v/>
      </c>
      <c r="AA417" s="53" t="str">
        <f t="shared" si="229"/>
        <v/>
      </c>
      <c r="AB417" s="53" t="str">
        <f t="shared" si="230"/>
        <v/>
      </c>
      <c r="AC417" s="53" t="str">
        <f t="shared" si="238"/>
        <v/>
      </c>
      <c r="AD417" s="53"/>
      <c r="AF417" s="52"/>
      <c r="AG417" s="2"/>
      <c r="AH417" s="2"/>
    </row>
    <row r="418" spans="1:34" ht="14.25" customHeight="1" x14ac:dyDescent="0.25">
      <c r="A418" s="84">
        <v>198</v>
      </c>
      <c r="B418" s="98"/>
      <c r="C418" s="99"/>
      <c r="D418" s="99"/>
      <c r="E418" s="100"/>
      <c r="F418" s="86"/>
      <c r="G418" s="86"/>
      <c r="H418" s="77" t="s">
        <v>53</v>
      </c>
      <c r="I418" s="86"/>
      <c r="J418" s="87"/>
      <c r="K418" s="87"/>
      <c r="L418" s="92"/>
      <c r="M418" s="93"/>
      <c r="N418" s="94"/>
      <c r="O418" s="86"/>
      <c r="P418" s="86"/>
      <c r="Q418" s="86"/>
      <c r="R418" s="86"/>
      <c r="S418" s="88" t="str">
        <f t="shared" ref="S418" ca="1" si="243">IF(ISERROR(Z418*1),"",Z418*1)</f>
        <v/>
      </c>
      <c r="T418" s="86"/>
      <c r="U418" s="89"/>
      <c r="V418" s="90"/>
      <c r="W418" s="91"/>
      <c r="X418" s="53" t="str">
        <f t="shared" si="227"/>
        <v/>
      </c>
      <c r="Y418" s="61">
        <f>IF(B418&lt;&gt;"",IF(入国状況=1,IF(COUNTA(F418,G418,H419,I418,O418,P418,Q418,T418)=8,0,1),IF(COUNTA(F418,G418,H419,I418,O418,L418,P418,Q418,T418)=9,0,1)),0)</f>
        <v>0</v>
      </c>
      <c r="Z418" s="53" t="str">
        <f t="shared" ca="1" si="228"/>
        <v/>
      </c>
      <c r="AA418" s="53" t="str">
        <f t="shared" si="229"/>
        <v/>
      </c>
      <c r="AB418" s="53" t="str">
        <f t="shared" si="230"/>
        <v/>
      </c>
      <c r="AC418" s="53" t="str">
        <f t="shared" si="238"/>
        <v/>
      </c>
      <c r="AD418" s="53"/>
      <c r="AE418" s="52"/>
      <c r="AF418" s="52"/>
      <c r="AG418" s="2"/>
      <c r="AH418" s="2"/>
    </row>
    <row r="419" spans="1:34" ht="27" customHeight="1" x14ac:dyDescent="0.25">
      <c r="A419" s="85"/>
      <c r="B419" s="101"/>
      <c r="C419" s="102"/>
      <c r="D419" s="102"/>
      <c r="E419" s="103"/>
      <c r="F419" s="87"/>
      <c r="G419" s="87"/>
      <c r="H419" s="50"/>
      <c r="I419" s="87"/>
      <c r="J419" s="87"/>
      <c r="K419" s="87"/>
      <c r="L419" s="95"/>
      <c r="M419" s="96"/>
      <c r="N419" s="97"/>
      <c r="O419" s="87"/>
      <c r="P419" s="87"/>
      <c r="Q419" s="87"/>
      <c r="R419" s="87"/>
      <c r="S419" s="88"/>
      <c r="T419" s="87"/>
      <c r="U419" s="90"/>
      <c r="V419" s="90"/>
      <c r="W419" s="91"/>
      <c r="X419" s="53" t="str">
        <f t="shared" si="227"/>
        <v/>
      </c>
      <c r="Y419" s="61"/>
      <c r="Z419" s="53" t="str">
        <f t="shared" ca="1" si="228"/>
        <v/>
      </c>
      <c r="AA419" s="53" t="str">
        <f t="shared" si="229"/>
        <v/>
      </c>
      <c r="AB419" s="53" t="str">
        <f t="shared" si="230"/>
        <v/>
      </c>
      <c r="AC419" s="53" t="str">
        <f t="shared" si="238"/>
        <v/>
      </c>
      <c r="AD419" s="53"/>
      <c r="AE419" s="52"/>
      <c r="AF419" s="52"/>
      <c r="AG419" s="2"/>
      <c r="AH419" s="2"/>
    </row>
    <row r="420" spans="1:34" ht="14.25" customHeight="1" x14ac:dyDescent="0.25">
      <c r="A420" s="84">
        <v>199</v>
      </c>
      <c r="B420" s="98"/>
      <c r="C420" s="99"/>
      <c r="D420" s="99"/>
      <c r="E420" s="100"/>
      <c r="F420" s="86"/>
      <c r="G420" s="86"/>
      <c r="H420" s="77" t="s">
        <v>53</v>
      </c>
      <c r="I420" s="86"/>
      <c r="J420" s="87"/>
      <c r="K420" s="87"/>
      <c r="L420" s="92"/>
      <c r="M420" s="93"/>
      <c r="N420" s="94"/>
      <c r="O420" s="86"/>
      <c r="P420" s="86"/>
      <c r="Q420" s="86"/>
      <c r="R420" s="86"/>
      <c r="S420" s="88" t="str">
        <f t="shared" ref="S420" ca="1" si="244">IF(ISERROR(Z420*1),"",Z420*1)</f>
        <v/>
      </c>
      <c r="T420" s="86"/>
      <c r="U420" s="89"/>
      <c r="V420" s="90"/>
      <c r="W420" s="91"/>
      <c r="X420" s="53" t="str">
        <f t="shared" si="227"/>
        <v/>
      </c>
      <c r="Y420" s="61">
        <f>IF(B420&lt;&gt;"",IF(入国状況=1,IF(COUNTA(F420,G420,H421,I420,O420,P420,Q420,T420)=8,0,1),IF(COUNTA(F420,G420,H421,I420,O420,L420,P420,Q420,T420)=9,0,1)),0)</f>
        <v>0</v>
      </c>
      <c r="Z420" s="53" t="str">
        <f t="shared" ca="1" si="228"/>
        <v/>
      </c>
      <c r="AA420" s="53" t="str">
        <f t="shared" si="229"/>
        <v/>
      </c>
      <c r="AB420" s="53" t="str">
        <f t="shared" si="230"/>
        <v/>
      </c>
      <c r="AC420" s="53" t="str">
        <f t="shared" si="238"/>
        <v/>
      </c>
      <c r="AD420" s="53"/>
      <c r="AE420" s="52"/>
      <c r="AF420" s="52"/>
      <c r="AG420" s="2"/>
      <c r="AH420" s="2"/>
    </row>
    <row r="421" spans="1:34" ht="27" customHeight="1" x14ac:dyDescent="0.25">
      <c r="A421" s="85"/>
      <c r="B421" s="101"/>
      <c r="C421" s="102"/>
      <c r="D421" s="102"/>
      <c r="E421" s="103"/>
      <c r="F421" s="87"/>
      <c r="G421" s="87"/>
      <c r="H421" s="50"/>
      <c r="I421" s="87"/>
      <c r="J421" s="87"/>
      <c r="K421" s="87"/>
      <c r="L421" s="95"/>
      <c r="M421" s="96"/>
      <c r="N421" s="97"/>
      <c r="O421" s="87"/>
      <c r="P421" s="87"/>
      <c r="Q421" s="87"/>
      <c r="R421" s="87"/>
      <c r="S421" s="88"/>
      <c r="T421" s="87"/>
      <c r="U421" s="90"/>
      <c r="V421" s="90"/>
      <c r="W421" s="91"/>
      <c r="X421" s="53" t="str">
        <f t="shared" si="227"/>
        <v/>
      </c>
      <c r="Y421" s="61"/>
      <c r="Z421" s="53" t="str">
        <f t="shared" ca="1" si="228"/>
        <v/>
      </c>
      <c r="AA421" s="53" t="str">
        <f t="shared" si="229"/>
        <v/>
      </c>
      <c r="AB421" s="53" t="str">
        <f t="shared" si="230"/>
        <v/>
      </c>
      <c r="AC421" s="53" t="str">
        <f t="shared" si="238"/>
        <v/>
      </c>
      <c r="AD421" s="53"/>
      <c r="AF421" s="52"/>
      <c r="AG421" s="2"/>
      <c r="AH421" s="2"/>
    </row>
    <row r="422" spans="1:34" ht="14.25" customHeight="1" x14ac:dyDescent="0.25">
      <c r="A422" s="84">
        <v>200</v>
      </c>
      <c r="B422" s="98"/>
      <c r="C422" s="99"/>
      <c r="D422" s="99"/>
      <c r="E422" s="100"/>
      <c r="F422" s="86"/>
      <c r="G422" s="86"/>
      <c r="H422" s="77" t="s">
        <v>53</v>
      </c>
      <c r="I422" s="86"/>
      <c r="J422" s="87"/>
      <c r="K422" s="87"/>
      <c r="L422" s="92"/>
      <c r="M422" s="93"/>
      <c r="N422" s="94"/>
      <c r="O422" s="86"/>
      <c r="P422" s="86"/>
      <c r="Q422" s="86"/>
      <c r="R422" s="86"/>
      <c r="S422" s="88" t="str">
        <f t="shared" ref="S422" ca="1" si="245">IF(ISERROR(Z422*1),"",Z422*1)</f>
        <v/>
      </c>
      <c r="T422" s="86"/>
      <c r="U422" s="89"/>
      <c r="V422" s="90"/>
      <c r="W422" s="91"/>
      <c r="X422" s="53" t="str">
        <f t="shared" si="227"/>
        <v/>
      </c>
      <c r="Y422" s="61">
        <f>IF(B422&lt;&gt;"",IF(入国状況=1,IF(COUNTA(F422,G422,H423,I422,O422,P422,Q422,T422)=8,0,1),IF(COUNTA(F422,G422,H423,I422,O422,L422,P422,Q422,T422)=9,0,1)),0)</f>
        <v>0</v>
      </c>
      <c r="Z422" s="53" t="str">
        <f t="shared" ca="1" si="228"/>
        <v/>
      </c>
      <c r="AA422" s="53" t="str">
        <f t="shared" si="229"/>
        <v/>
      </c>
      <c r="AB422" s="53" t="str">
        <f t="shared" si="230"/>
        <v/>
      </c>
      <c r="AC422" s="53" t="str">
        <f t="shared" si="238"/>
        <v/>
      </c>
      <c r="AD422" s="53"/>
      <c r="AE422" s="52"/>
      <c r="AF422" s="52"/>
      <c r="AG422" s="2"/>
      <c r="AH422" s="2"/>
    </row>
    <row r="423" spans="1:34" ht="27" customHeight="1" x14ac:dyDescent="0.25">
      <c r="A423" s="85"/>
      <c r="B423" s="101"/>
      <c r="C423" s="102"/>
      <c r="D423" s="102"/>
      <c r="E423" s="103"/>
      <c r="F423" s="87"/>
      <c r="G423" s="87"/>
      <c r="H423" s="50"/>
      <c r="I423" s="87"/>
      <c r="J423" s="87"/>
      <c r="K423" s="87"/>
      <c r="L423" s="95"/>
      <c r="M423" s="96"/>
      <c r="N423" s="97"/>
      <c r="O423" s="87"/>
      <c r="P423" s="87"/>
      <c r="Q423" s="87"/>
      <c r="R423" s="87"/>
      <c r="S423" s="88"/>
      <c r="T423" s="87"/>
      <c r="U423" s="90"/>
      <c r="V423" s="90"/>
      <c r="W423" s="91"/>
      <c r="X423" s="53" t="str">
        <f t="shared" si="227"/>
        <v/>
      </c>
      <c r="Y423" s="61"/>
      <c r="Z423" s="53" t="str">
        <f t="shared" ca="1" si="228"/>
        <v/>
      </c>
      <c r="AA423" s="53" t="str">
        <f t="shared" si="229"/>
        <v/>
      </c>
      <c r="AB423" s="53" t="str">
        <f t="shared" si="230"/>
        <v/>
      </c>
      <c r="AC423" s="53" t="str">
        <f t="shared" si="238"/>
        <v/>
      </c>
      <c r="AD423" s="53"/>
      <c r="AE423" s="52"/>
      <c r="AF423" s="52"/>
      <c r="AG423" s="2"/>
      <c r="AH423" s="2"/>
    </row>
  </sheetData>
  <sheetProtection algorithmName="SHA-512" hashValue="L/ORTBnCqnxkt6ECxYBwbBjKGgKm+qj6/0ayGFsN8BodFLmpcJdvEykU5lvzS2AYqsA1Q1DJL7ZL9K6B5Sjw6A==" saltValue="ayW8wMt/TcxMYktD8lvDVQ==" spinCount="100000" sheet="1" objects="1" scenarios="1"/>
  <mergeCells count="2648">
    <mergeCell ref="Q7:S7"/>
    <mergeCell ref="U7:W7"/>
    <mergeCell ref="Q8:S8"/>
    <mergeCell ref="U8:W8"/>
    <mergeCell ref="R422:R423"/>
    <mergeCell ref="S422:S423"/>
    <mergeCell ref="T422:T423"/>
    <mergeCell ref="U422:W423"/>
    <mergeCell ref="A422:A423"/>
    <mergeCell ref="B422:E423"/>
    <mergeCell ref="F422:F423"/>
    <mergeCell ref="G422:G423"/>
    <mergeCell ref="I422:K423"/>
    <mergeCell ref="L422:N423"/>
    <mergeCell ref="O422:O423"/>
    <mergeCell ref="P422:P423"/>
    <mergeCell ref="Q422:Q423"/>
    <mergeCell ref="R418:R419"/>
    <mergeCell ref="S418:S419"/>
    <mergeCell ref="T418:T419"/>
    <mergeCell ref="U418:W419"/>
    <mergeCell ref="A420:A421"/>
    <mergeCell ref="B420:E421"/>
    <mergeCell ref="F420:F421"/>
    <mergeCell ref="G420:G421"/>
    <mergeCell ref="I420:K421"/>
    <mergeCell ref="L420:N421"/>
    <mergeCell ref="O420:O421"/>
    <mergeCell ref="P420:P421"/>
    <mergeCell ref="Q420:Q421"/>
    <mergeCell ref="R420:R421"/>
    <mergeCell ref="S420:S421"/>
    <mergeCell ref="T420:T421"/>
    <mergeCell ref="U420:W421"/>
    <mergeCell ref="A418:A419"/>
    <mergeCell ref="B418:E419"/>
    <mergeCell ref="F418:F419"/>
    <mergeCell ref="G418:G419"/>
    <mergeCell ref="I418:K419"/>
    <mergeCell ref="L418:N419"/>
    <mergeCell ref="O418:O419"/>
    <mergeCell ref="P418:P419"/>
    <mergeCell ref="Q418:Q419"/>
    <mergeCell ref="R414:R415"/>
    <mergeCell ref="S414:S415"/>
    <mergeCell ref="T414:T415"/>
    <mergeCell ref="U414:W415"/>
    <mergeCell ref="A416:A417"/>
    <mergeCell ref="B416:E417"/>
    <mergeCell ref="F416:F417"/>
    <mergeCell ref="G416:G417"/>
    <mergeCell ref="I416:K417"/>
    <mergeCell ref="L416:N417"/>
    <mergeCell ref="O416:O417"/>
    <mergeCell ref="P416:P417"/>
    <mergeCell ref="Q416:Q417"/>
    <mergeCell ref="R416:R417"/>
    <mergeCell ref="S416:S417"/>
    <mergeCell ref="T416:T417"/>
    <mergeCell ref="U416:W417"/>
    <mergeCell ref="A414:A415"/>
    <mergeCell ref="B414:E415"/>
    <mergeCell ref="F414:F415"/>
    <mergeCell ref="G414:G415"/>
    <mergeCell ref="I414:K415"/>
    <mergeCell ref="L414:N415"/>
    <mergeCell ref="O414:O415"/>
    <mergeCell ref="P414:P415"/>
    <mergeCell ref="Q414:Q415"/>
    <mergeCell ref="R410:R411"/>
    <mergeCell ref="S410:S411"/>
    <mergeCell ref="T410:T411"/>
    <mergeCell ref="U410:W411"/>
    <mergeCell ref="A412:A413"/>
    <mergeCell ref="B412:E413"/>
    <mergeCell ref="F412:F413"/>
    <mergeCell ref="G412:G413"/>
    <mergeCell ref="I412:K413"/>
    <mergeCell ref="L412:N413"/>
    <mergeCell ref="O412:O413"/>
    <mergeCell ref="P412:P413"/>
    <mergeCell ref="Q412:Q413"/>
    <mergeCell ref="R412:R413"/>
    <mergeCell ref="S412:S413"/>
    <mergeCell ref="T412:T413"/>
    <mergeCell ref="U412:W413"/>
    <mergeCell ref="A410:A411"/>
    <mergeCell ref="B410:E411"/>
    <mergeCell ref="F410:F411"/>
    <mergeCell ref="G410:G411"/>
    <mergeCell ref="I410:K411"/>
    <mergeCell ref="L410:N411"/>
    <mergeCell ref="O410:O411"/>
    <mergeCell ref="P410:P411"/>
    <mergeCell ref="Q410:Q411"/>
    <mergeCell ref="R406:R407"/>
    <mergeCell ref="S406:S407"/>
    <mergeCell ref="T406:T407"/>
    <mergeCell ref="U406:W407"/>
    <mergeCell ref="A408:A409"/>
    <mergeCell ref="B408:E409"/>
    <mergeCell ref="F408:F409"/>
    <mergeCell ref="G408:G409"/>
    <mergeCell ref="I408:K409"/>
    <mergeCell ref="L408:N409"/>
    <mergeCell ref="O408:O409"/>
    <mergeCell ref="P408:P409"/>
    <mergeCell ref="Q408:Q409"/>
    <mergeCell ref="R408:R409"/>
    <mergeCell ref="S408:S409"/>
    <mergeCell ref="T408:T409"/>
    <mergeCell ref="U408:W409"/>
    <mergeCell ref="A406:A407"/>
    <mergeCell ref="B406:E407"/>
    <mergeCell ref="F406:F407"/>
    <mergeCell ref="G406:G407"/>
    <mergeCell ref="I406:K407"/>
    <mergeCell ref="L406:N407"/>
    <mergeCell ref="O406:O407"/>
    <mergeCell ref="P406:P407"/>
    <mergeCell ref="Q406:Q407"/>
    <mergeCell ref="R402:R403"/>
    <mergeCell ref="S402:S403"/>
    <mergeCell ref="T402:T403"/>
    <mergeCell ref="U402:W403"/>
    <mergeCell ref="A404:A405"/>
    <mergeCell ref="B404:E405"/>
    <mergeCell ref="F404:F405"/>
    <mergeCell ref="G404:G405"/>
    <mergeCell ref="I404:K405"/>
    <mergeCell ref="L404:N405"/>
    <mergeCell ref="O404:O405"/>
    <mergeCell ref="P404:P405"/>
    <mergeCell ref="Q404:Q405"/>
    <mergeCell ref="R404:R405"/>
    <mergeCell ref="S404:S405"/>
    <mergeCell ref="T404:T405"/>
    <mergeCell ref="U404:W405"/>
    <mergeCell ref="A402:A403"/>
    <mergeCell ref="B402:E403"/>
    <mergeCell ref="F402:F403"/>
    <mergeCell ref="G402:G403"/>
    <mergeCell ref="I402:K403"/>
    <mergeCell ref="L402:N403"/>
    <mergeCell ref="O402:O403"/>
    <mergeCell ref="P402:P403"/>
    <mergeCell ref="Q402:Q403"/>
    <mergeCell ref="R398:R399"/>
    <mergeCell ref="S398:S399"/>
    <mergeCell ref="T398:T399"/>
    <mergeCell ref="U398:W399"/>
    <mergeCell ref="A400:A401"/>
    <mergeCell ref="B400:E401"/>
    <mergeCell ref="F400:F401"/>
    <mergeCell ref="G400:G401"/>
    <mergeCell ref="I400:K401"/>
    <mergeCell ref="L400:N401"/>
    <mergeCell ref="O400:O401"/>
    <mergeCell ref="P400:P401"/>
    <mergeCell ref="Q400:Q401"/>
    <mergeCell ref="R400:R401"/>
    <mergeCell ref="S400:S401"/>
    <mergeCell ref="T400:T401"/>
    <mergeCell ref="U400:W401"/>
    <mergeCell ref="A398:A399"/>
    <mergeCell ref="B398:E399"/>
    <mergeCell ref="F398:F399"/>
    <mergeCell ref="G398:G399"/>
    <mergeCell ref="I398:K399"/>
    <mergeCell ref="L398:N399"/>
    <mergeCell ref="O398:O399"/>
    <mergeCell ref="P398:P399"/>
    <mergeCell ref="Q398:Q399"/>
    <mergeCell ref="R394:R395"/>
    <mergeCell ref="S394:S395"/>
    <mergeCell ref="T394:T395"/>
    <mergeCell ref="U394:W395"/>
    <mergeCell ref="A396:A397"/>
    <mergeCell ref="B396:E397"/>
    <mergeCell ref="F396:F397"/>
    <mergeCell ref="G396:G397"/>
    <mergeCell ref="I396:K397"/>
    <mergeCell ref="L396:N397"/>
    <mergeCell ref="O396:O397"/>
    <mergeCell ref="P396:P397"/>
    <mergeCell ref="Q396:Q397"/>
    <mergeCell ref="R396:R397"/>
    <mergeCell ref="S396:S397"/>
    <mergeCell ref="T396:T397"/>
    <mergeCell ref="U396:W397"/>
    <mergeCell ref="A394:A395"/>
    <mergeCell ref="B394:E395"/>
    <mergeCell ref="F394:F395"/>
    <mergeCell ref="G394:G395"/>
    <mergeCell ref="I394:K395"/>
    <mergeCell ref="L394:N395"/>
    <mergeCell ref="O394:O395"/>
    <mergeCell ref="P394:P395"/>
    <mergeCell ref="Q394:Q395"/>
    <mergeCell ref="R390:R391"/>
    <mergeCell ref="S390:S391"/>
    <mergeCell ref="T390:T391"/>
    <mergeCell ref="U390:W391"/>
    <mergeCell ref="A392:A393"/>
    <mergeCell ref="B392:E393"/>
    <mergeCell ref="F392:F393"/>
    <mergeCell ref="G392:G393"/>
    <mergeCell ref="I392:K393"/>
    <mergeCell ref="L392:N393"/>
    <mergeCell ref="O392:O393"/>
    <mergeCell ref="P392:P393"/>
    <mergeCell ref="Q392:Q393"/>
    <mergeCell ref="R392:R393"/>
    <mergeCell ref="S392:S393"/>
    <mergeCell ref="T392:T393"/>
    <mergeCell ref="U392:W393"/>
    <mergeCell ref="A390:A391"/>
    <mergeCell ref="B390:E391"/>
    <mergeCell ref="F390:F391"/>
    <mergeCell ref="G390:G391"/>
    <mergeCell ref="I390:K391"/>
    <mergeCell ref="L390:N391"/>
    <mergeCell ref="O390:O391"/>
    <mergeCell ref="P390:P391"/>
    <mergeCell ref="Q390:Q391"/>
    <mergeCell ref="R386:R387"/>
    <mergeCell ref="S386:S387"/>
    <mergeCell ref="T386:T387"/>
    <mergeCell ref="U386:W387"/>
    <mergeCell ref="A388:A389"/>
    <mergeCell ref="B388:E389"/>
    <mergeCell ref="F388:F389"/>
    <mergeCell ref="G388:G389"/>
    <mergeCell ref="I388:K389"/>
    <mergeCell ref="L388:N389"/>
    <mergeCell ref="O388:O389"/>
    <mergeCell ref="P388:P389"/>
    <mergeCell ref="Q388:Q389"/>
    <mergeCell ref="R388:R389"/>
    <mergeCell ref="S388:S389"/>
    <mergeCell ref="T388:T389"/>
    <mergeCell ref="U388:W389"/>
    <mergeCell ref="A386:A387"/>
    <mergeCell ref="B386:E387"/>
    <mergeCell ref="F386:F387"/>
    <mergeCell ref="G386:G387"/>
    <mergeCell ref="I386:K387"/>
    <mergeCell ref="L386:N387"/>
    <mergeCell ref="O386:O387"/>
    <mergeCell ref="P386:P387"/>
    <mergeCell ref="Q386:Q387"/>
    <mergeCell ref="R382:R383"/>
    <mergeCell ref="S382:S383"/>
    <mergeCell ref="T382:T383"/>
    <mergeCell ref="U382:W383"/>
    <mergeCell ref="A384:A385"/>
    <mergeCell ref="B384:E385"/>
    <mergeCell ref="F384:F385"/>
    <mergeCell ref="G384:G385"/>
    <mergeCell ref="I384:K385"/>
    <mergeCell ref="L384:N385"/>
    <mergeCell ref="O384:O385"/>
    <mergeCell ref="P384:P385"/>
    <mergeCell ref="Q384:Q385"/>
    <mergeCell ref="R384:R385"/>
    <mergeCell ref="S384:S385"/>
    <mergeCell ref="T384:T385"/>
    <mergeCell ref="U384:W385"/>
    <mergeCell ref="A382:A383"/>
    <mergeCell ref="B382:E383"/>
    <mergeCell ref="F382:F383"/>
    <mergeCell ref="G382:G383"/>
    <mergeCell ref="I382:K383"/>
    <mergeCell ref="L382:N383"/>
    <mergeCell ref="O382:O383"/>
    <mergeCell ref="P382:P383"/>
    <mergeCell ref="Q382:Q383"/>
    <mergeCell ref="R378:R379"/>
    <mergeCell ref="S378:S379"/>
    <mergeCell ref="T378:T379"/>
    <mergeCell ref="U378:W379"/>
    <mergeCell ref="A380:A381"/>
    <mergeCell ref="B380:E381"/>
    <mergeCell ref="F380:F381"/>
    <mergeCell ref="G380:G381"/>
    <mergeCell ref="I380:K381"/>
    <mergeCell ref="L380:N381"/>
    <mergeCell ref="O380:O381"/>
    <mergeCell ref="P380:P381"/>
    <mergeCell ref="Q380:Q381"/>
    <mergeCell ref="R380:R381"/>
    <mergeCell ref="S380:S381"/>
    <mergeCell ref="T380:T381"/>
    <mergeCell ref="U380:W381"/>
    <mergeCell ref="A378:A379"/>
    <mergeCell ref="B378:E379"/>
    <mergeCell ref="F378:F379"/>
    <mergeCell ref="G378:G379"/>
    <mergeCell ref="I378:K379"/>
    <mergeCell ref="L378:N379"/>
    <mergeCell ref="O378:O379"/>
    <mergeCell ref="P378:P379"/>
    <mergeCell ref="Q378:Q379"/>
    <mergeCell ref="R374:R375"/>
    <mergeCell ref="S374:S375"/>
    <mergeCell ref="T374:T375"/>
    <mergeCell ref="U374:W375"/>
    <mergeCell ref="A376:A377"/>
    <mergeCell ref="B376:E377"/>
    <mergeCell ref="F376:F377"/>
    <mergeCell ref="G376:G377"/>
    <mergeCell ref="I376:K377"/>
    <mergeCell ref="L376:N377"/>
    <mergeCell ref="O376:O377"/>
    <mergeCell ref="P376:P377"/>
    <mergeCell ref="Q376:Q377"/>
    <mergeCell ref="R376:R377"/>
    <mergeCell ref="S376:S377"/>
    <mergeCell ref="T376:T377"/>
    <mergeCell ref="U376:W377"/>
    <mergeCell ref="A374:A375"/>
    <mergeCell ref="B374:E375"/>
    <mergeCell ref="F374:F375"/>
    <mergeCell ref="G374:G375"/>
    <mergeCell ref="I374:K375"/>
    <mergeCell ref="L374:N375"/>
    <mergeCell ref="O374:O375"/>
    <mergeCell ref="P374:P375"/>
    <mergeCell ref="Q374:Q375"/>
    <mergeCell ref="R370:R371"/>
    <mergeCell ref="S370:S371"/>
    <mergeCell ref="T370:T371"/>
    <mergeCell ref="U370:W371"/>
    <mergeCell ref="A372:A373"/>
    <mergeCell ref="B372:E373"/>
    <mergeCell ref="F372:F373"/>
    <mergeCell ref="G372:G373"/>
    <mergeCell ref="I372:K373"/>
    <mergeCell ref="L372:N373"/>
    <mergeCell ref="O372:O373"/>
    <mergeCell ref="P372:P373"/>
    <mergeCell ref="Q372:Q373"/>
    <mergeCell ref="R372:R373"/>
    <mergeCell ref="S372:S373"/>
    <mergeCell ref="T372:T373"/>
    <mergeCell ref="U372:W373"/>
    <mergeCell ref="A370:A371"/>
    <mergeCell ref="B370:E371"/>
    <mergeCell ref="F370:F371"/>
    <mergeCell ref="G370:G371"/>
    <mergeCell ref="I370:K371"/>
    <mergeCell ref="L370:N371"/>
    <mergeCell ref="O370:O371"/>
    <mergeCell ref="P370:P371"/>
    <mergeCell ref="Q370:Q371"/>
    <mergeCell ref="R366:R367"/>
    <mergeCell ref="S366:S367"/>
    <mergeCell ref="T366:T367"/>
    <mergeCell ref="U366:W367"/>
    <mergeCell ref="A368:A369"/>
    <mergeCell ref="B368:E369"/>
    <mergeCell ref="F368:F369"/>
    <mergeCell ref="G368:G369"/>
    <mergeCell ref="I368:K369"/>
    <mergeCell ref="L368:N369"/>
    <mergeCell ref="O368:O369"/>
    <mergeCell ref="P368:P369"/>
    <mergeCell ref="Q368:Q369"/>
    <mergeCell ref="R368:R369"/>
    <mergeCell ref="S368:S369"/>
    <mergeCell ref="T368:T369"/>
    <mergeCell ref="U368:W369"/>
    <mergeCell ref="A366:A367"/>
    <mergeCell ref="B366:E367"/>
    <mergeCell ref="F366:F367"/>
    <mergeCell ref="G366:G367"/>
    <mergeCell ref="I366:K367"/>
    <mergeCell ref="L366:N367"/>
    <mergeCell ref="O366:O367"/>
    <mergeCell ref="P366:P367"/>
    <mergeCell ref="Q366:Q367"/>
    <mergeCell ref="R362:R363"/>
    <mergeCell ref="S362:S363"/>
    <mergeCell ref="T362:T363"/>
    <mergeCell ref="U362:W363"/>
    <mergeCell ref="A364:A365"/>
    <mergeCell ref="B364:E365"/>
    <mergeCell ref="F364:F365"/>
    <mergeCell ref="G364:G365"/>
    <mergeCell ref="I364:K365"/>
    <mergeCell ref="L364:N365"/>
    <mergeCell ref="O364:O365"/>
    <mergeCell ref="P364:P365"/>
    <mergeCell ref="Q364:Q365"/>
    <mergeCell ref="R364:R365"/>
    <mergeCell ref="S364:S365"/>
    <mergeCell ref="T364:T365"/>
    <mergeCell ref="U364:W365"/>
    <mergeCell ref="A362:A363"/>
    <mergeCell ref="B362:E363"/>
    <mergeCell ref="F362:F363"/>
    <mergeCell ref="G362:G363"/>
    <mergeCell ref="I362:K363"/>
    <mergeCell ref="L362:N363"/>
    <mergeCell ref="O362:O363"/>
    <mergeCell ref="P362:P363"/>
    <mergeCell ref="Q362:Q363"/>
    <mergeCell ref="R358:R359"/>
    <mergeCell ref="S358:S359"/>
    <mergeCell ref="T358:T359"/>
    <mergeCell ref="U358:W359"/>
    <mergeCell ref="A360:A361"/>
    <mergeCell ref="B360:E361"/>
    <mergeCell ref="F360:F361"/>
    <mergeCell ref="G360:G361"/>
    <mergeCell ref="I360:K361"/>
    <mergeCell ref="L360:N361"/>
    <mergeCell ref="O360:O361"/>
    <mergeCell ref="P360:P361"/>
    <mergeCell ref="Q360:Q361"/>
    <mergeCell ref="R360:R361"/>
    <mergeCell ref="S360:S361"/>
    <mergeCell ref="T360:T361"/>
    <mergeCell ref="U360:W361"/>
    <mergeCell ref="A358:A359"/>
    <mergeCell ref="B358:E359"/>
    <mergeCell ref="F358:F359"/>
    <mergeCell ref="G358:G359"/>
    <mergeCell ref="I358:K359"/>
    <mergeCell ref="L358:N359"/>
    <mergeCell ref="O358:O359"/>
    <mergeCell ref="P358:P359"/>
    <mergeCell ref="Q358:Q359"/>
    <mergeCell ref="R354:R355"/>
    <mergeCell ref="S354:S355"/>
    <mergeCell ref="T354:T355"/>
    <mergeCell ref="U354:W355"/>
    <mergeCell ref="A356:A357"/>
    <mergeCell ref="B356:E357"/>
    <mergeCell ref="F356:F357"/>
    <mergeCell ref="G356:G357"/>
    <mergeCell ref="I356:K357"/>
    <mergeCell ref="L356:N357"/>
    <mergeCell ref="O356:O357"/>
    <mergeCell ref="P356:P357"/>
    <mergeCell ref="Q356:Q357"/>
    <mergeCell ref="R356:R357"/>
    <mergeCell ref="S356:S357"/>
    <mergeCell ref="T356:T357"/>
    <mergeCell ref="U356:W357"/>
    <mergeCell ref="A354:A355"/>
    <mergeCell ref="B354:E355"/>
    <mergeCell ref="F354:F355"/>
    <mergeCell ref="G354:G355"/>
    <mergeCell ref="I354:K355"/>
    <mergeCell ref="L354:N355"/>
    <mergeCell ref="O354:O355"/>
    <mergeCell ref="P354:P355"/>
    <mergeCell ref="Q354:Q355"/>
    <mergeCell ref="R350:R351"/>
    <mergeCell ref="S350:S351"/>
    <mergeCell ref="T350:T351"/>
    <mergeCell ref="U350:W351"/>
    <mergeCell ref="A352:A353"/>
    <mergeCell ref="B352:E353"/>
    <mergeCell ref="F352:F353"/>
    <mergeCell ref="G352:G353"/>
    <mergeCell ref="I352:K353"/>
    <mergeCell ref="L352:N353"/>
    <mergeCell ref="O352:O353"/>
    <mergeCell ref="P352:P353"/>
    <mergeCell ref="Q352:Q353"/>
    <mergeCell ref="R352:R353"/>
    <mergeCell ref="S352:S353"/>
    <mergeCell ref="T352:T353"/>
    <mergeCell ref="U352:W353"/>
    <mergeCell ref="A350:A351"/>
    <mergeCell ref="B350:E351"/>
    <mergeCell ref="F350:F351"/>
    <mergeCell ref="G350:G351"/>
    <mergeCell ref="I350:K351"/>
    <mergeCell ref="L350:N351"/>
    <mergeCell ref="O350:O351"/>
    <mergeCell ref="P350:P351"/>
    <mergeCell ref="Q350:Q351"/>
    <mergeCell ref="R346:R347"/>
    <mergeCell ref="S346:S347"/>
    <mergeCell ref="T346:T347"/>
    <mergeCell ref="U346:W347"/>
    <mergeCell ref="A348:A349"/>
    <mergeCell ref="B348:E349"/>
    <mergeCell ref="F348:F349"/>
    <mergeCell ref="G348:G349"/>
    <mergeCell ref="I348:K349"/>
    <mergeCell ref="L348:N349"/>
    <mergeCell ref="O348:O349"/>
    <mergeCell ref="P348:P349"/>
    <mergeCell ref="Q348:Q349"/>
    <mergeCell ref="R348:R349"/>
    <mergeCell ref="S348:S349"/>
    <mergeCell ref="T348:T349"/>
    <mergeCell ref="U348:W349"/>
    <mergeCell ref="A346:A347"/>
    <mergeCell ref="B346:E347"/>
    <mergeCell ref="F346:F347"/>
    <mergeCell ref="G346:G347"/>
    <mergeCell ref="I346:K347"/>
    <mergeCell ref="L346:N347"/>
    <mergeCell ref="O346:O347"/>
    <mergeCell ref="P346:P347"/>
    <mergeCell ref="Q346:Q347"/>
    <mergeCell ref="R342:R343"/>
    <mergeCell ref="S342:S343"/>
    <mergeCell ref="T342:T343"/>
    <mergeCell ref="U342:W343"/>
    <mergeCell ref="A344:A345"/>
    <mergeCell ref="B344:E345"/>
    <mergeCell ref="F344:F345"/>
    <mergeCell ref="G344:G345"/>
    <mergeCell ref="I344:K345"/>
    <mergeCell ref="L344:N345"/>
    <mergeCell ref="O344:O345"/>
    <mergeCell ref="P344:P345"/>
    <mergeCell ref="Q344:Q345"/>
    <mergeCell ref="R344:R345"/>
    <mergeCell ref="S344:S345"/>
    <mergeCell ref="T344:T345"/>
    <mergeCell ref="U344:W345"/>
    <mergeCell ref="A342:A343"/>
    <mergeCell ref="B342:E343"/>
    <mergeCell ref="F342:F343"/>
    <mergeCell ref="G342:G343"/>
    <mergeCell ref="I342:K343"/>
    <mergeCell ref="L342:N343"/>
    <mergeCell ref="O342:O343"/>
    <mergeCell ref="P342:P343"/>
    <mergeCell ref="Q342:Q343"/>
    <mergeCell ref="R338:R339"/>
    <mergeCell ref="S338:S339"/>
    <mergeCell ref="T338:T339"/>
    <mergeCell ref="U338:W339"/>
    <mergeCell ref="A340:A341"/>
    <mergeCell ref="B340:E341"/>
    <mergeCell ref="F340:F341"/>
    <mergeCell ref="G340:G341"/>
    <mergeCell ref="I340:K341"/>
    <mergeCell ref="L340:N341"/>
    <mergeCell ref="O340:O341"/>
    <mergeCell ref="P340:P341"/>
    <mergeCell ref="Q340:Q341"/>
    <mergeCell ref="R340:R341"/>
    <mergeCell ref="S340:S341"/>
    <mergeCell ref="T340:T341"/>
    <mergeCell ref="U340:W341"/>
    <mergeCell ref="A338:A339"/>
    <mergeCell ref="B338:E339"/>
    <mergeCell ref="F338:F339"/>
    <mergeCell ref="G338:G339"/>
    <mergeCell ref="I338:K339"/>
    <mergeCell ref="L338:N339"/>
    <mergeCell ref="O338:O339"/>
    <mergeCell ref="P338:P339"/>
    <mergeCell ref="Q338:Q339"/>
    <mergeCell ref="R334:R335"/>
    <mergeCell ref="S334:S335"/>
    <mergeCell ref="T334:T335"/>
    <mergeCell ref="U334:W335"/>
    <mergeCell ref="A336:A337"/>
    <mergeCell ref="B336:E337"/>
    <mergeCell ref="F336:F337"/>
    <mergeCell ref="G336:G337"/>
    <mergeCell ref="I336:K337"/>
    <mergeCell ref="L336:N337"/>
    <mergeCell ref="O336:O337"/>
    <mergeCell ref="P336:P337"/>
    <mergeCell ref="Q336:Q337"/>
    <mergeCell ref="R336:R337"/>
    <mergeCell ref="S336:S337"/>
    <mergeCell ref="T336:T337"/>
    <mergeCell ref="U336:W337"/>
    <mergeCell ref="A334:A335"/>
    <mergeCell ref="B334:E335"/>
    <mergeCell ref="F334:F335"/>
    <mergeCell ref="G334:G335"/>
    <mergeCell ref="I334:K335"/>
    <mergeCell ref="L334:N335"/>
    <mergeCell ref="O334:O335"/>
    <mergeCell ref="P334:P335"/>
    <mergeCell ref="Q334:Q335"/>
    <mergeCell ref="R330:R331"/>
    <mergeCell ref="S330:S331"/>
    <mergeCell ref="T330:T331"/>
    <mergeCell ref="U330:W331"/>
    <mergeCell ref="A332:A333"/>
    <mergeCell ref="B332:E333"/>
    <mergeCell ref="F332:F333"/>
    <mergeCell ref="G332:G333"/>
    <mergeCell ref="I332:K333"/>
    <mergeCell ref="L332:N333"/>
    <mergeCell ref="O332:O333"/>
    <mergeCell ref="P332:P333"/>
    <mergeCell ref="Q332:Q333"/>
    <mergeCell ref="R332:R333"/>
    <mergeCell ref="S332:S333"/>
    <mergeCell ref="T332:T333"/>
    <mergeCell ref="U332:W333"/>
    <mergeCell ref="A330:A331"/>
    <mergeCell ref="B330:E331"/>
    <mergeCell ref="F330:F331"/>
    <mergeCell ref="G330:G331"/>
    <mergeCell ref="I330:K331"/>
    <mergeCell ref="L330:N331"/>
    <mergeCell ref="O330:O331"/>
    <mergeCell ref="P330:P331"/>
    <mergeCell ref="Q330:Q331"/>
    <mergeCell ref="R326:R327"/>
    <mergeCell ref="S326:S327"/>
    <mergeCell ref="T326:T327"/>
    <mergeCell ref="U326:W327"/>
    <mergeCell ref="A328:A329"/>
    <mergeCell ref="B328:E329"/>
    <mergeCell ref="F328:F329"/>
    <mergeCell ref="G328:G329"/>
    <mergeCell ref="I328:K329"/>
    <mergeCell ref="L328:N329"/>
    <mergeCell ref="O328:O329"/>
    <mergeCell ref="P328:P329"/>
    <mergeCell ref="Q328:Q329"/>
    <mergeCell ref="R328:R329"/>
    <mergeCell ref="S328:S329"/>
    <mergeCell ref="T328:T329"/>
    <mergeCell ref="U328:W329"/>
    <mergeCell ref="A326:A327"/>
    <mergeCell ref="B326:E327"/>
    <mergeCell ref="F326:F327"/>
    <mergeCell ref="G326:G327"/>
    <mergeCell ref="I326:K327"/>
    <mergeCell ref="L326:N327"/>
    <mergeCell ref="O326:O327"/>
    <mergeCell ref="P326:P327"/>
    <mergeCell ref="Q326:Q327"/>
    <mergeCell ref="R322:R323"/>
    <mergeCell ref="S322:S323"/>
    <mergeCell ref="T322:T323"/>
    <mergeCell ref="U322:W323"/>
    <mergeCell ref="A324:A325"/>
    <mergeCell ref="B324:E325"/>
    <mergeCell ref="F324:F325"/>
    <mergeCell ref="G324:G325"/>
    <mergeCell ref="I324:K325"/>
    <mergeCell ref="L324:N325"/>
    <mergeCell ref="O324:O325"/>
    <mergeCell ref="P324:P325"/>
    <mergeCell ref="Q324:Q325"/>
    <mergeCell ref="R324:R325"/>
    <mergeCell ref="S324:S325"/>
    <mergeCell ref="T324:T325"/>
    <mergeCell ref="U324:W325"/>
    <mergeCell ref="A322:A323"/>
    <mergeCell ref="B322:E323"/>
    <mergeCell ref="F322:F323"/>
    <mergeCell ref="G322:G323"/>
    <mergeCell ref="I322:K323"/>
    <mergeCell ref="L322:N323"/>
    <mergeCell ref="O322:O323"/>
    <mergeCell ref="P322:P323"/>
    <mergeCell ref="Q322:Q323"/>
    <mergeCell ref="R318:R319"/>
    <mergeCell ref="S318:S319"/>
    <mergeCell ref="T318:T319"/>
    <mergeCell ref="U318:W319"/>
    <mergeCell ref="A320:A321"/>
    <mergeCell ref="B320:E321"/>
    <mergeCell ref="F320:F321"/>
    <mergeCell ref="G320:G321"/>
    <mergeCell ref="I320:K321"/>
    <mergeCell ref="L320:N321"/>
    <mergeCell ref="O320:O321"/>
    <mergeCell ref="P320:P321"/>
    <mergeCell ref="Q320:Q321"/>
    <mergeCell ref="R320:R321"/>
    <mergeCell ref="S320:S321"/>
    <mergeCell ref="T320:T321"/>
    <mergeCell ref="U320:W321"/>
    <mergeCell ref="A318:A319"/>
    <mergeCell ref="B318:E319"/>
    <mergeCell ref="F318:F319"/>
    <mergeCell ref="G318:G319"/>
    <mergeCell ref="I318:K319"/>
    <mergeCell ref="L318:N319"/>
    <mergeCell ref="O318:O319"/>
    <mergeCell ref="P318:P319"/>
    <mergeCell ref="Q318:Q319"/>
    <mergeCell ref="R314:R315"/>
    <mergeCell ref="S314:S315"/>
    <mergeCell ref="T314:T315"/>
    <mergeCell ref="U314:W315"/>
    <mergeCell ref="A316:A317"/>
    <mergeCell ref="B316:E317"/>
    <mergeCell ref="F316:F317"/>
    <mergeCell ref="G316:G317"/>
    <mergeCell ref="I316:K317"/>
    <mergeCell ref="L316:N317"/>
    <mergeCell ref="O316:O317"/>
    <mergeCell ref="P316:P317"/>
    <mergeCell ref="Q316:Q317"/>
    <mergeCell ref="R316:R317"/>
    <mergeCell ref="S316:S317"/>
    <mergeCell ref="T316:T317"/>
    <mergeCell ref="U316:W317"/>
    <mergeCell ref="A314:A315"/>
    <mergeCell ref="B314:E315"/>
    <mergeCell ref="F314:F315"/>
    <mergeCell ref="G314:G315"/>
    <mergeCell ref="I314:K315"/>
    <mergeCell ref="L314:N315"/>
    <mergeCell ref="O314:O315"/>
    <mergeCell ref="P314:P315"/>
    <mergeCell ref="Q314:Q315"/>
    <mergeCell ref="R310:R311"/>
    <mergeCell ref="S310:S311"/>
    <mergeCell ref="T310:T311"/>
    <mergeCell ref="U310:W311"/>
    <mergeCell ref="A312:A313"/>
    <mergeCell ref="B312:E313"/>
    <mergeCell ref="F312:F313"/>
    <mergeCell ref="G312:G313"/>
    <mergeCell ref="I312:K313"/>
    <mergeCell ref="L312:N313"/>
    <mergeCell ref="O312:O313"/>
    <mergeCell ref="P312:P313"/>
    <mergeCell ref="Q312:Q313"/>
    <mergeCell ref="R312:R313"/>
    <mergeCell ref="S312:S313"/>
    <mergeCell ref="T312:T313"/>
    <mergeCell ref="U312:W313"/>
    <mergeCell ref="A310:A311"/>
    <mergeCell ref="B310:E311"/>
    <mergeCell ref="F310:F311"/>
    <mergeCell ref="G310:G311"/>
    <mergeCell ref="I310:K311"/>
    <mergeCell ref="L310:N311"/>
    <mergeCell ref="O310:O311"/>
    <mergeCell ref="P310:P311"/>
    <mergeCell ref="Q310:Q311"/>
    <mergeCell ref="R306:R307"/>
    <mergeCell ref="S306:S307"/>
    <mergeCell ref="T306:T307"/>
    <mergeCell ref="U306:W307"/>
    <mergeCell ref="A308:A309"/>
    <mergeCell ref="B308:E309"/>
    <mergeCell ref="F308:F309"/>
    <mergeCell ref="G308:G309"/>
    <mergeCell ref="I308:K309"/>
    <mergeCell ref="L308:N309"/>
    <mergeCell ref="O308:O309"/>
    <mergeCell ref="P308:P309"/>
    <mergeCell ref="Q308:Q309"/>
    <mergeCell ref="R308:R309"/>
    <mergeCell ref="S308:S309"/>
    <mergeCell ref="T308:T309"/>
    <mergeCell ref="U308:W309"/>
    <mergeCell ref="A306:A307"/>
    <mergeCell ref="B306:E307"/>
    <mergeCell ref="F306:F307"/>
    <mergeCell ref="G306:G307"/>
    <mergeCell ref="I306:K307"/>
    <mergeCell ref="L306:N307"/>
    <mergeCell ref="O306:O307"/>
    <mergeCell ref="P306:P307"/>
    <mergeCell ref="Q306:Q307"/>
    <mergeCell ref="R302:R303"/>
    <mergeCell ref="S302:S303"/>
    <mergeCell ref="T302:T303"/>
    <mergeCell ref="U302:W303"/>
    <mergeCell ref="A304:A305"/>
    <mergeCell ref="B304:E305"/>
    <mergeCell ref="F304:F305"/>
    <mergeCell ref="G304:G305"/>
    <mergeCell ref="I304:K305"/>
    <mergeCell ref="L304:N305"/>
    <mergeCell ref="O304:O305"/>
    <mergeCell ref="P304:P305"/>
    <mergeCell ref="Q304:Q305"/>
    <mergeCell ref="R304:R305"/>
    <mergeCell ref="S304:S305"/>
    <mergeCell ref="T304:T305"/>
    <mergeCell ref="U304:W305"/>
    <mergeCell ref="A302:A303"/>
    <mergeCell ref="B302:E303"/>
    <mergeCell ref="F302:F303"/>
    <mergeCell ref="G302:G303"/>
    <mergeCell ref="I302:K303"/>
    <mergeCell ref="L302:N303"/>
    <mergeCell ref="O302:O303"/>
    <mergeCell ref="P302:P303"/>
    <mergeCell ref="Q302:Q303"/>
    <mergeCell ref="R298:R299"/>
    <mergeCell ref="S298:S299"/>
    <mergeCell ref="T298:T299"/>
    <mergeCell ref="U298:W299"/>
    <mergeCell ref="A300:A301"/>
    <mergeCell ref="B300:E301"/>
    <mergeCell ref="F300:F301"/>
    <mergeCell ref="G300:G301"/>
    <mergeCell ref="I300:K301"/>
    <mergeCell ref="L300:N301"/>
    <mergeCell ref="O300:O301"/>
    <mergeCell ref="P300:P301"/>
    <mergeCell ref="Q300:Q301"/>
    <mergeCell ref="R300:R301"/>
    <mergeCell ref="S300:S301"/>
    <mergeCell ref="T300:T301"/>
    <mergeCell ref="U300:W301"/>
    <mergeCell ref="A298:A299"/>
    <mergeCell ref="B298:E299"/>
    <mergeCell ref="F298:F299"/>
    <mergeCell ref="G298:G299"/>
    <mergeCell ref="I298:K299"/>
    <mergeCell ref="L298:N299"/>
    <mergeCell ref="O298:O299"/>
    <mergeCell ref="P298:P299"/>
    <mergeCell ref="Q298:Q299"/>
    <mergeCell ref="R294:R295"/>
    <mergeCell ref="S294:S295"/>
    <mergeCell ref="T294:T295"/>
    <mergeCell ref="U294:W295"/>
    <mergeCell ref="A296:A297"/>
    <mergeCell ref="B296:E297"/>
    <mergeCell ref="F296:F297"/>
    <mergeCell ref="G296:G297"/>
    <mergeCell ref="I296:K297"/>
    <mergeCell ref="L296:N297"/>
    <mergeCell ref="O296:O297"/>
    <mergeCell ref="P296:P297"/>
    <mergeCell ref="Q296:Q297"/>
    <mergeCell ref="R296:R297"/>
    <mergeCell ref="S296:S297"/>
    <mergeCell ref="T296:T297"/>
    <mergeCell ref="U296:W297"/>
    <mergeCell ref="A294:A295"/>
    <mergeCell ref="B294:E295"/>
    <mergeCell ref="F294:F295"/>
    <mergeCell ref="G294:G295"/>
    <mergeCell ref="I294:K295"/>
    <mergeCell ref="L294:N295"/>
    <mergeCell ref="O294:O295"/>
    <mergeCell ref="P294:P295"/>
    <mergeCell ref="Q294:Q295"/>
    <mergeCell ref="R290:R291"/>
    <mergeCell ref="S290:S291"/>
    <mergeCell ref="T290:T291"/>
    <mergeCell ref="U290:W291"/>
    <mergeCell ref="A292:A293"/>
    <mergeCell ref="B292:E293"/>
    <mergeCell ref="F292:F293"/>
    <mergeCell ref="G292:G293"/>
    <mergeCell ref="I292:K293"/>
    <mergeCell ref="L292:N293"/>
    <mergeCell ref="O292:O293"/>
    <mergeCell ref="P292:P293"/>
    <mergeCell ref="Q292:Q293"/>
    <mergeCell ref="R292:R293"/>
    <mergeCell ref="S292:S293"/>
    <mergeCell ref="T292:T293"/>
    <mergeCell ref="U292:W293"/>
    <mergeCell ref="A290:A291"/>
    <mergeCell ref="B290:E291"/>
    <mergeCell ref="F290:F291"/>
    <mergeCell ref="G290:G291"/>
    <mergeCell ref="I290:K291"/>
    <mergeCell ref="L290:N291"/>
    <mergeCell ref="O290:O291"/>
    <mergeCell ref="P290:P291"/>
    <mergeCell ref="Q290:Q291"/>
    <mergeCell ref="R286:R287"/>
    <mergeCell ref="S286:S287"/>
    <mergeCell ref="T286:T287"/>
    <mergeCell ref="U286:W287"/>
    <mergeCell ref="A288:A289"/>
    <mergeCell ref="B288:E289"/>
    <mergeCell ref="F288:F289"/>
    <mergeCell ref="G288:G289"/>
    <mergeCell ref="I288:K289"/>
    <mergeCell ref="L288:N289"/>
    <mergeCell ref="O288:O289"/>
    <mergeCell ref="P288:P289"/>
    <mergeCell ref="Q288:Q289"/>
    <mergeCell ref="R288:R289"/>
    <mergeCell ref="S288:S289"/>
    <mergeCell ref="T288:T289"/>
    <mergeCell ref="U288:W289"/>
    <mergeCell ref="A286:A287"/>
    <mergeCell ref="B286:E287"/>
    <mergeCell ref="F286:F287"/>
    <mergeCell ref="G286:G287"/>
    <mergeCell ref="I286:K287"/>
    <mergeCell ref="L286:N287"/>
    <mergeCell ref="O286:O287"/>
    <mergeCell ref="P286:P287"/>
    <mergeCell ref="Q286:Q287"/>
    <mergeCell ref="R282:R283"/>
    <mergeCell ref="S282:S283"/>
    <mergeCell ref="T282:T283"/>
    <mergeCell ref="U282:W283"/>
    <mergeCell ref="A284:A285"/>
    <mergeCell ref="B284:E285"/>
    <mergeCell ref="F284:F285"/>
    <mergeCell ref="G284:G285"/>
    <mergeCell ref="I284:K285"/>
    <mergeCell ref="L284:N285"/>
    <mergeCell ref="O284:O285"/>
    <mergeCell ref="P284:P285"/>
    <mergeCell ref="Q284:Q285"/>
    <mergeCell ref="R284:R285"/>
    <mergeCell ref="S284:S285"/>
    <mergeCell ref="T284:T285"/>
    <mergeCell ref="U284:W285"/>
    <mergeCell ref="A282:A283"/>
    <mergeCell ref="B282:E283"/>
    <mergeCell ref="F282:F283"/>
    <mergeCell ref="G282:G283"/>
    <mergeCell ref="I282:K283"/>
    <mergeCell ref="L282:N283"/>
    <mergeCell ref="O282:O283"/>
    <mergeCell ref="P282:P283"/>
    <mergeCell ref="Q282:Q283"/>
    <mergeCell ref="R278:R279"/>
    <mergeCell ref="S278:S279"/>
    <mergeCell ref="T278:T279"/>
    <mergeCell ref="U278:W279"/>
    <mergeCell ref="A280:A281"/>
    <mergeCell ref="B280:E281"/>
    <mergeCell ref="F280:F281"/>
    <mergeCell ref="G280:G281"/>
    <mergeCell ref="I280:K281"/>
    <mergeCell ref="L280:N281"/>
    <mergeCell ref="O280:O281"/>
    <mergeCell ref="P280:P281"/>
    <mergeCell ref="Q280:Q281"/>
    <mergeCell ref="R280:R281"/>
    <mergeCell ref="S280:S281"/>
    <mergeCell ref="T280:T281"/>
    <mergeCell ref="U280:W281"/>
    <mergeCell ref="A278:A279"/>
    <mergeCell ref="B278:E279"/>
    <mergeCell ref="F278:F279"/>
    <mergeCell ref="G278:G279"/>
    <mergeCell ref="I278:K279"/>
    <mergeCell ref="L278:N279"/>
    <mergeCell ref="O278:O279"/>
    <mergeCell ref="P278:P279"/>
    <mergeCell ref="Q278:Q279"/>
    <mergeCell ref="R274:R275"/>
    <mergeCell ref="S274:S275"/>
    <mergeCell ref="T274:T275"/>
    <mergeCell ref="U274:W275"/>
    <mergeCell ref="A276:A277"/>
    <mergeCell ref="B276:E277"/>
    <mergeCell ref="F276:F277"/>
    <mergeCell ref="G276:G277"/>
    <mergeCell ref="I276:K277"/>
    <mergeCell ref="L276:N277"/>
    <mergeCell ref="O276:O277"/>
    <mergeCell ref="P276:P277"/>
    <mergeCell ref="Q276:Q277"/>
    <mergeCell ref="R276:R277"/>
    <mergeCell ref="S276:S277"/>
    <mergeCell ref="T276:T277"/>
    <mergeCell ref="U276:W277"/>
    <mergeCell ref="A274:A275"/>
    <mergeCell ref="B274:E275"/>
    <mergeCell ref="F274:F275"/>
    <mergeCell ref="G274:G275"/>
    <mergeCell ref="I274:K275"/>
    <mergeCell ref="L274:N275"/>
    <mergeCell ref="O274:O275"/>
    <mergeCell ref="P274:P275"/>
    <mergeCell ref="Q274:Q275"/>
    <mergeCell ref="R270:R271"/>
    <mergeCell ref="S270:S271"/>
    <mergeCell ref="T270:T271"/>
    <mergeCell ref="U270:W271"/>
    <mergeCell ref="A272:A273"/>
    <mergeCell ref="B272:E273"/>
    <mergeCell ref="F272:F273"/>
    <mergeCell ref="G272:G273"/>
    <mergeCell ref="I272:K273"/>
    <mergeCell ref="L272:N273"/>
    <mergeCell ref="O272:O273"/>
    <mergeCell ref="P272:P273"/>
    <mergeCell ref="Q272:Q273"/>
    <mergeCell ref="R272:R273"/>
    <mergeCell ref="S272:S273"/>
    <mergeCell ref="T272:T273"/>
    <mergeCell ref="U272:W273"/>
    <mergeCell ref="A270:A271"/>
    <mergeCell ref="B270:E271"/>
    <mergeCell ref="F270:F271"/>
    <mergeCell ref="G270:G271"/>
    <mergeCell ref="I270:K271"/>
    <mergeCell ref="L270:N271"/>
    <mergeCell ref="O270:O271"/>
    <mergeCell ref="P270:P271"/>
    <mergeCell ref="Q270:Q271"/>
    <mergeCell ref="R266:R267"/>
    <mergeCell ref="S266:S267"/>
    <mergeCell ref="T266:T267"/>
    <mergeCell ref="U266:W267"/>
    <mergeCell ref="A268:A269"/>
    <mergeCell ref="B268:E269"/>
    <mergeCell ref="F268:F269"/>
    <mergeCell ref="G268:G269"/>
    <mergeCell ref="I268:K269"/>
    <mergeCell ref="L268:N269"/>
    <mergeCell ref="O268:O269"/>
    <mergeCell ref="P268:P269"/>
    <mergeCell ref="Q268:Q269"/>
    <mergeCell ref="R268:R269"/>
    <mergeCell ref="S268:S269"/>
    <mergeCell ref="T268:T269"/>
    <mergeCell ref="U268:W269"/>
    <mergeCell ref="A266:A267"/>
    <mergeCell ref="B266:E267"/>
    <mergeCell ref="F266:F267"/>
    <mergeCell ref="G266:G267"/>
    <mergeCell ref="I266:K267"/>
    <mergeCell ref="L266:N267"/>
    <mergeCell ref="O266:O267"/>
    <mergeCell ref="P266:P267"/>
    <mergeCell ref="Q266:Q267"/>
    <mergeCell ref="R262:R263"/>
    <mergeCell ref="S262:S263"/>
    <mergeCell ref="T262:T263"/>
    <mergeCell ref="U262:W263"/>
    <mergeCell ref="A264:A265"/>
    <mergeCell ref="B264:E265"/>
    <mergeCell ref="F264:F265"/>
    <mergeCell ref="G264:G265"/>
    <mergeCell ref="I264:K265"/>
    <mergeCell ref="L264:N265"/>
    <mergeCell ref="O264:O265"/>
    <mergeCell ref="P264:P265"/>
    <mergeCell ref="Q264:Q265"/>
    <mergeCell ref="R264:R265"/>
    <mergeCell ref="S264:S265"/>
    <mergeCell ref="T264:T265"/>
    <mergeCell ref="U264:W265"/>
    <mergeCell ref="A262:A263"/>
    <mergeCell ref="B262:E263"/>
    <mergeCell ref="F262:F263"/>
    <mergeCell ref="G262:G263"/>
    <mergeCell ref="I262:K263"/>
    <mergeCell ref="L262:N263"/>
    <mergeCell ref="O262:O263"/>
    <mergeCell ref="P262:P263"/>
    <mergeCell ref="Q262:Q263"/>
    <mergeCell ref="R258:R259"/>
    <mergeCell ref="S258:S259"/>
    <mergeCell ref="T258:T259"/>
    <mergeCell ref="U258:W259"/>
    <mergeCell ref="A260:A261"/>
    <mergeCell ref="B260:E261"/>
    <mergeCell ref="F260:F261"/>
    <mergeCell ref="G260:G261"/>
    <mergeCell ref="I260:K261"/>
    <mergeCell ref="L260:N261"/>
    <mergeCell ref="O260:O261"/>
    <mergeCell ref="P260:P261"/>
    <mergeCell ref="Q260:Q261"/>
    <mergeCell ref="R260:R261"/>
    <mergeCell ref="S260:S261"/>
    <mergeCell ref="T260:T261"/>
    <mergeCell ref="U260:W261"/>
    <mergeCell ref="A258:A259"/>
    <mergeCell ref="B258:E259"/>
    <mergeCell ref="F258:F259"/>
    <mergeCell ref="G258:G259"/>
    <mergeCell ref="I258:K259"/>
    <mergeCell ref="L258:N259"/>
    <mergeCell ref="O258:O259"/>
    <mergeCell ref="P258:P259"/>
    <mergeCell ref="Q258:Q259"/>
    <mergeCell ref="R254:R255"/>
    <mergeCell ref="S254:S255"/>
    <mergeCell ref="T254:T255"/>
    <mergeCell ref="U254:W255"/>
    <mergeCell ref="A256:A257"/>
    <mergeCell ref="B256:E257"/>
    <mergeCell ref="F256:F257"/>
    <mergeCell ref="G256:G257"/>
    <mergeCell ref="I256:K257"/>
    <mergeCell ref="L256:N257"/>
    <mergeCell ref="O256:O257"/>
    <mergeCell ref="P256:P257"/>
    <mergeCell ref="Q256:Q257"/>
    <mergeCell ref="R256:R257"/>
    <mergeCell ref="S256:S257"/>
    <mergeCell ref="T256:T257"/>
    <mergeCell ref="U256:W257"/>
    <mergeCell ref="A254:A255"/>
    <mergeCell ref="B254:E255"/>
    <mergeCell ref="F254:F255"/>
    <mergeCell ref="G254:G255"/>
    <mergeCell ref="I254:K255"/>
    <mergeCell ref="L254:N255"/>
    <mergeCell ref="O254:O255"/>
    <mergeCell ref="P254:P255"/>
    <mergeCell ref="Q254:Q255"/>
    <mergeCell ref="R250:R251"/>
    <mergeCell ref="S250:S251"/>
    <mergeCell ref="T250:T251"/>
    <mergeCell ref="U250:W251"/>
    <mergeCell ref="A252:A253"/>
    <mergeCell ref="B252:E253"/>
    <mergeCell ref="F252:F253"/>
    <mergeCell ref="G252:G253"/>
    <mergeCell ref="I252:K253"/>
    <mergeCell ref="L252:N253"/>
    <mergeCell ref="O252:O253"/>
    <mergeCell ref="P252:P253"/>
    <mergeCell ref="Q252:Q253"/>
    <mergeCell ref="R252:R253"/>
    <mergeCell ref="S252:S253"/>
    <mergeCell ref="T252:T253"/>
    <mergeCell ref="U252:W253"/>
    <mergeCell ref="A250:A251"/>
    <mergeCell ref="B250:E251"/>
    <mergeCell ref="F250:F251"/>
    <mergeCell ref="G250:G251"/>
    <mergeCell ref="I250:K251"/>
    <mergeCell ref="L250:N251"/>
    <mergeCell ref="O250:O251"/>
    <mergeCell ref="P250:P251"/>
    <mergeCell ref="Q250:Q251"/>
    <mergeCell ref="R246:R247"/>
    <mergeCell ref="S246:S247"/>
    <mergeCell ref="T246:T247"/>
    <mergeCell ref="U246:W247"/>
    <mergeCell ref="A248:A249"/>
    <mergeCell ref="B248:E249"/>
    <mergeCell ref="F248:F249"/>
    <mergeCell ref="G248:G249"/>
    <mergeCell ref="I248:K249"/>
    <mergeCell ref="L248:N249"/>
    <mergeCell ref="O248:O249"/>
    <mergeCell ref="P248:P249"/>
    <mergeCell ref="Q248:Q249"/>
    <mergeCell ref="R248:R249"/>
    <mergeCell ref="S248:S249"/>
    <mergeCell ref="T248:T249"/>
    <mergeCell ref="U248:W249"/>
    <mergeCell ref="A246:A247"/>
    <mergeCell ref="B246:E247"/>
    <mergeCell ref="F246:F247"/>
    <mergeCell ref="G246:G247"/>
    <mergeCell ref="I246:K247"/>
    <mergeCell ref="L246:N247"/>
    <mergeCell ref="O246:O247"/>
    <mergeCell ref="P246:P247"/>
    <mergeCell ref="Q246:Q247"/>
    <mergeCell ref="R242:R243"/>
    <mergeCell ref="S242:S243"/>
    <mergeCell ref="T242:T243"/>
    <mergeCell ref="U242:W243"/>
    <mergeCell ref="A244:A245"/>
    <mergeCell ref="B244:E245"/>
    <mergeCell ref="F244:F245"/>
    <mergeCell ref="G244:G245"/>
    <mergeCell ref="I244:K245"/>
    <mergeCell ref="L244:N245"/>
    <mergeCell ref="O244:O245"/>
    <mergeCell ref="P244:P245"/>
    <mergeCell ref="Q244:Q245"/>
    <mergeCell ref="R244:R245"/>
    <mergeCell ref="S244:S245"/>
    <mergeCell ref="T244:T245"/>
    <mergeCell ref="U244:W245"/>
    <mergeCell ref="A242:A243"/>
    <mergeCell ref="B242:E243"/>
    <mergeCell ref="F242:F243"/>
    <mergeCell ref="G242:G243"/>
    <mergeCell ref="I242:K243"/>
    <mergeCell ref="L242:N243"/>
    <mergeCell ref="O242:O243"/>
    <mergeCell ref="P242:P243"/>
    <mergeCell ref="Q242:Q243"/>
    <mergeCell ref="R238:R239"/>
    <mergeCell ref="S238:S239"/>
    <mergeCell ref="T238:T239"/>
    <mergeCell ref="U238:W239"/>
    <mergeCell ref="A240:A241"/>
    <mergeCell ref="B240:E241"/>
    <mergeCell ref="F240:F241"/>
    <mergeCell ref="G240:G241"/>
    <mergeCell ref="I240:K241"/>
    <mergeCell ref="L240:N241"/>
    <mergeCell ref="O240:O241"/>
    <mergeCell ref="P240:P241"/>
    <mergeCell ref="Q240:Q241"/>
    <mergeCell ref="R240:R241"/>
    <mergeCell ref="S240:S241"/>
    <mergeCell ref="T240:T241"/>
    <mergeCell ref="U240:W241"/>
    <mergeCell ref="A238:A239"/>
    <mergeCell ref="B238:E239"/>
    <mergeCell ref="F238:F239"/>
    <mergeCell ref="G238:G239"/>
    <mergeCell ref="I238:K239"/>
    <mergeCell ref="L238:N239"/>
    <mergeCell ref="O238:O239"/>
    <mergeCell ref="P238:P239"/>
    <mergeCell ref="Q238:Q239"/>
    <mergeCell ref="R234:R235"/>
    <mergeCell ref="S234:S235"/>
    <mergeCell ref="T234:T235"/>
    <mergeCell ref="U234:W235"/>
    <mergeCell ref="A236:A237"/>
    <mergeCell ref="B236:E237"/>
    <mergeCell ref="F236:F237"/>
    <mergeCell ref="G236:G237"/>
    <mergeCell ref="I236:K237"/>
    <mergeCell ref="L236:N237"/>
    <mergeCell ref="O236:O237"/>
    <mergeCell ref="P236:P237"/>
    <mergeCell ref="Q236:Q237"/>
    <mergeCell ref="R236:R237"/>
    <mergeCell ref="S236:S237"/>
    <mergeCell ref="T236:T237"/>
    <mergeCell ref="U236:W237"/>
    <mergeCell ref="A234:A235"/>
    <mergeCell ref="B234:E235"/>
    <mergeCell ref="F234:F235"/>
    <mergeCell ref="G234:G235"/>
    <mergeCell ref="I234:K235"/>
    <mergeCell ref="L234:N235"/>
    <mergeCell ref="O234:O235"/>
    <mergeCell ref="P234:P235"/>
    <mergeCell ref="Q234:Q235"/>
    <mergeCell ref="R230:R231"/>
    <mergeCell ref="S230:S231"/>
    <mergeCell ref="T230:T231"/>
    <mergeCell ref="U230:W231"/>
    <mergeCell ref="A232:A233"/>
    <mergeCell ref="B232:E233"/>
    <mergeCell ref="F232:F233"/>
    <mergeCell ref="G232:G233"/>
    <mergeCell ref="I232:K233"/>
    <mergeCell ref="L232:N233"/>
    <mergeCell ref="O232:O233"/>
    <mergeCell ref="P232:P233"/>
    <mergeCell ref="Q232:Q233"/>
    <mergeCell ref="R232:R233"/>
    <mergeCell ref="S232:S233"/>
    <mergeCell ref="T232:T233"/>
    <mergeCell ref="U232:W233"/>
    <mergeCell ref="A230:A231"/>
    <mergeCell ref="B230:E231"/>
    <mergeCell ref="F230:F231"/>
    <mergeCell ref="G230:G231"/>
    <mergeCell ref="I230:K231"/>
    <mergeCell ref="L230:N231"/>
    <mergeCell ref="O230:O231"/>
    <mergeCell ref="P230:P231"/>
    <mergeCell ref="Q230:Q231"/>
    <mergeCell ref="R226:R227"/>
    <mergeCell ref="S226:S227"/>
    <mergeCell ref="T226:T227"/>
    <mergeCell ref="U226:W227"/>
    <mergeCell ref="A228:A229"/>
    <mergeCell ref="B228:E229"/>
    <mergeCell ref="F228:F229"/>
    <mergeCell ref="G228:G229"/>
    <mergeCell ref="I228:K229"/>
    <mergeCell ref="L228:N229"/>
    <mergeCell ref="O228:O229"/>
    <mergeCell ref="P228:P229"/>
    <mergeCell ref="Q228:Q229"/>
    <mergeCell ref="R228:R229"/>
    <mergeCell ref="S228:S229"/>
    <mergeCell ref="T228:T229"/>
    <mergeCell ref="U228:W229"/>
    <mergeCell ref="A226:A227"/>
    <mergeCell ref="B226:E227"/>
    <mergeCell ref="F226:F227"/>
    <mergeCell ref="G226:G227"/>
    <mergeCell ref="I226:K227"/>
    <mergeCell ref="L226:N227"/>
    <mergeCell ref="O226:O227"/>
    <mergeCell ref="P226:P227"/>
    <mergeCell ref="Q226:Q227"/>
    <mergeCell ref="R222:R223"/>
    <mergeCell ref="S222:S223"/>
    <mergeCell ref="T222:T223"/>
    <mergeCell ref="U222:W223"/>
    <mergeCell ref="A224:A225"/>
    <mergeCell ref="B224:E225"/>
    <mergeCell ref="F224:F225"/>
    <mergeCell ref="G224:G225"/>
    <mergeCell ref="I224:K225"/>
    <mergeCell ref="L224:N225"/>
    <mergeCell ref="O224:O225"/>
    <mergeCell ref="P224:P225"/>
    <mergeCell ref="Q224:Q225"/>
    <mergeCell ref="R224:R225"/>
    <mergeCell ref="S224:S225"/>
    <mergeCell ref="T224:T225"/>
    <mergeCell ref="U224:W225"/>
    <mergeCell ref="A222:A223"/>
    <mergeCell ref="B222:E223"/>
    <mergeCell ref="F222:F223"/>
    <mergeCell ref="G222:G223"/>
    <mergeCell ref="I222:K223"/>
    <mergeCell ref="L222:N223"/>
    <mergeCell ref="O222:O223"/>
    <mergeCell ref="P222:P223"/>
    <mergeCell ref="Q222:Q223"/>
    <mergeCell ref="R218:R219"/>
    <mergeCell ref="S218:S219"/>
    <mergeCell ref="T218:T219"/>
    <mergeCell ref="U218:W219"/>
    <mergeCell ref="A220:A221"/>
    <mergeCell ref="B220:E221"/>
    <mergeCell ref="F220:F221"/>
    <mergeCell ref="G220:G221"/>
    <mergeCell ref="I220:K221"/>
    <mergeCell ref="L220:N221"/>
    <mergeCell ref="O220:O221"/>
    <mergeCell ref="P220:P221"/>
    <mergeCell ref="Q220:Q221"/>
    <mergeCell ref="R220:R221"/>
    <mergeCell ref="S220:S221"/>
    <mergeCell ref="T220:T221"/>
    <mergeCell ref="U220:W221"/>
    <mergeCell ref="A218:A219"/>
    <mergeCell ref="B218:E219"/>
    <mergeCell ref="F218:F219"/>
    <mergeCell ref="G218:G219"/>
    <mergeCell ref="I218:K219"/>
    <mergeCell ref="L218:N219"/>
    <mergeCell ref="O218:O219"/>
    <mergeCell ref="P218:P219"/>
    <mergeCell ref="Q218:Q219"/>
    <mergeCell ref="R214:R215"/>
    <mergeCell ref="S214:S215"/>
    <mergeCell ref="T214:T215"/>
    <mergeCell ref="U214:W215"/>
    <mergeCell ref="A216:A217"/>
    <mergeCell ref="B216:E217"/>
    <mergeCell ref="F216:F217"/>
    <mergeCell ref="G216:G217"/>
    <mergeCell ref="I216:K217"/>
    <mergeCell ref="L216:N217"/>
    <mergeCell ref="O216:O217"/>
    <mergeCell ref="P216:P217"/>
    <mergeCell ref="Q216:Q217"/>
    <mergeCell ref="R216:R217"/>
    <mergeCell ref="S216:S217"/>
    <mergeCell ref="T216:T217"/>
    <mergeCell ref="U216:W217"/>
    <mergeCell ref="A214:A215"/>
    <mergeCell ref="B214:E215"/>
    <mergeCell ref="F214:F215"/>
    <mergeCell ref="G214:G215"/>
    <mergeCell ref="I214:K215"/>
    <mergeCell ref="L214:N215"/>
    <mergeCell ref="O214:O215"/>
    <mergeCell ref="P214:P215"/>
    <mergeCell ref="Q214:Q215"/>
    <mergeCell ref="R210:R211"/>
    <mergeCell ref="S210:S211"/>
    <mergeCell ref="T210:T211"/>
    <mergeCell ref="U210:W211"/>
    <mergeCell ref="A212:A213"/>
    <mergeCell ref="B212:E213"/>
    <mergeCell ref="F212:F213"/>
    <mergeCell ref="G212:G213"/>
    <mergeCell ref="I212:K213"/>
    <mergeCell ref="L212:N213"/>
    <mergeCell ref="O212:O213"/>
    <mergeCell ref="P212:P213"/>
    <mergeCell ref="Q212:Q213"/>
    <mergeCell ref="R212:R213"/>
    <mergeCell ref="S212:S213"/>
    <mergeCell ref="T212:T213"/>
    <mergeCell ref="U212:W213"/>
    <mergeCell ref="A210:A211"/>
    <mergeCell ref="B210:E211"/>
    <mergeCell ref="F210:F211"/>
    <mergeCell ref="G210:G211"/>
    <mergeCell ref="I210:K211"/>
    <mergeCell ref="L210:N211"/>
    <mergeCell ref="O210:O211"/>
    <mergeCell ref="P210:P211"/>
    <mergeCell ref="Q210:Q211"/>
    <mergeCell ref="R206:R207"/>
    <mergeCell ref="S206:S207"/>
    <mergeCell ref="T206:T207"/>
    <mergeCell ref="U206:W207"/>
    <mergeCell ref="A208:A209"/>
    <mergeCell ref="B208:E209"/>
    <mergeCell ref="F208:F209"/>
    <mergeCell ref="G208:G209"/>
    <mergeCell ref="I208:K209"/>
    <mergeCell ref="L208:N209"/>
    <mergeCell ref="O208:O209"/>
    <mergeCell ref="P208:P209"/>
    <mergeCell ref="Q208:Q209"/>
    <mergeCell ref="R208:R209"/>
    <mergeCell ref="S208:S209"/>
    <mergeCell ref="T208:T209"/>
    <mergeCell ref="U208:W209"/>
    <mergeCell ref="A206:A207"/>
    <mergeCell ref="B206:E207"/>
    <mergeCell ref="F206:F207"/>
    <mergeCell ref="G206:G207"/>
    <mergeCell ref="I206:K207"/>
    <mergeCell ref="L206:N207"/>
    <mergeCell ref="O206:O207"/>
    <mergeCell ref="P206:P207"/>
    <mergeCell ref="Q206:Q207"/>
    <mergeCell ref="R202:R203"/>
    <mergeCell ref="S202:S203"/>
    <mergeCell ref="T202:T203"/>
    <mergeCell ref="U202:W203"/>
    <mergeCell ref="A204:A205"/>
    <mergeCell ref="B204:E205"/>
    <mergeCell ref="F204:F205"/>
    <mergeCell ref="G204:G205"/>
    <mergeCell ref="I204:K205"/>
    <mergeCell ref="L204:N205"/>
    <mergeCell ref="O204:O205"/>
    <mergeCell ref="P204:P205"/>
    <mergeCell ref="Q204:Q205"/>
    <mergeCell ref="R204:R205"/>
    <mergeCell ref="S204:S205"/>
    <mergeCell ref="T204:T205"/>
    <mergeCell ref="U204:W205"/>
    <mergeCell ref="A202:A203"/>
    <mergeCell ref="B202:E203"/>
    <mergeCell ref="F202:F203"/>
    <mergeCell ref="G202:G203"/>
    <mergeCell ref="I202:K203"/>
    <mergeCell ref="L202:N203"/>
    <mergeCell ref="O202:O203"/>
    <mergeCell ref="P202:P203"/>
    <mergeCell ref="Q202:Q203"/>
    <mergeCell ref="R198:R199"/>
    <mergeCell ref="S198:S199"/>
    <mergeCell ref="T198:T199"/>
    <mergeCell ref="U198:W199"/>
    <mergeCell ref="A200:A201"/>
    <mergeCell ref="B200:E201"/>
    <mergeCell ref="F200:F201"/>
    <mergeCell ref="G200:G201"/>
    <mergeCell ref="I200:K201"/>
    <mergeCell ref="L200:N201"/>
    <mergeCell ref="O200:O201"/>
    <mergeCell ref="P200:P201"/>
    <mergeCell ref="Q200:Q201"/>
    <mergeCell ref="R200:R201"/>
    <mergeCell ref="S200:S201"/>
    <mergeCell ref="T200:T201"/>
    <mergeCell ref="U200:W201"/>
    <mergeCell ref="A198:A199"/>
    <mergeCell ref="B198:E199"/>
    <mergeCell ref="F198:F199"/>
    <mergeCell ref="G198:G199"/>
    <mergeCell ref="I198:K199"/>
    <mergeCell ref="L198:N199"/>
    <mergeCell ref="O198:O199"/>
    <mergeCell ref="P198:P199"/>
    <mergeCell ref="Q198:Q199"/>
    <mergeCell ref="R194:R195"/>
    <mergeCell ref="S194:S195"/>
    <mergeCell ref="T194:T195"/>
    <mergeCell ref="U194:W195"/>
    <mergeCell ref="A196:A197"/>
    <mergeCell ref="B196:E197"/>
    <mergeCell ref="F196:F197"/>
    <mergeCell ref="G196:G197"/>
    <mergeCell ref="I196:K197"/>
    <mergeCell ref="L196:N197"/>
    <mergeCell ref="O196:O197"/>
    <mergeCell ref="P196:P197"/>
    <mergeCell ref="Q196:Q197"/>
    <mergeCell ref="R196:R197"/>
    <mergeCell ref="S196:S197"/>
    <mergeCell ref="T196:T197"/>
    <mergeCell ref="U196:W197"/>
    <mergeCell ref="A194:A195"/>
    <mergeCell ref="B194:E195"/>
    <mergeCell ref="F194:F195"/>
    <mergeCell ref="G194:G195"/>
    <mergeCell ref="I194:K195"/>
    <mergeCell ref="L194:N195"/>
    <mergeCell ref="O194:O195"/>
    <mergeCell ref="P194:P195"/>
    <mergeCell ref="Q194:Q195"/>
    <mergeCell ref="R190:R191"/>
    <mergeCell ref="S190:S191"/>
    <mergeCell ref="T190:T191"/>
    <mergeCell ref="U190:W191"/>
    <mergeCell ref="A192:A193"/>
    <mergeCell ref="B192:E193"/>
    <mergeCell ref="F192:F193"/>
    <mergeCell ref="G192:G193"/>
    <mergeCell ref="I192:K193"/>
    <mergeCell ref="L192:N193"/>
    <mergeCell ref="O192:O193"/>
    <mergeCell ref="P192:P193"/>
    <mergeCell ref="Q192:Q193"/>
    <mergeCell ref="R192:R193"/>
    <mergeCell ref="S192:S193"/>
    <mergeCell ref="T192:T193"/>
    <mergeCell ref="U192:W193"/>
    <mergeCell ref="A190:A191"/>
    <mergeCell ref="B190:E191"/>
    <mergeCell ref="F190:F191"/>
    <mergeCell ref="G190:G191"/>
    <mergeCell ref="I190:K191"/>
    <mergeCell ref="L190:N191"/>
    <mergeCell ref="O190:O191"/>
    <mergeCell ref="P190:P191"/>
    <mergeCell ref="Q190:Q191"/>
    <mergeCell ref="R186:R187"/>
    <mergeCell ref="S186:S187"/>
    <mergeCell ref="T186:T187"/>
    <mergeCell ref="U186:W187"/>
    <mergeCell ref="A188:A189"/>
    <mergeCell ref="B188:E189"/>
    <mergeCell ref="F188:F189"/>
    <mergeCell ref="G188:G189"/>
    <mergeCell ref="I188:K189"/>
    <mergeCell ref="L188:N189"/>
    <mergeCell ref="O188:O189"/>
    <mergeCell ref="P188:P189"/>
    <mergeCell ref="Q188:Q189"/>
    <mergeCell ref="R188:R189"/>
    <mergeCell ref="S188:S189"/>
    <mergeCell ref="T188:T189"/>
    <mergeCell ref="U188:W189"/>
    <mergeCell ref="A186:A187"/>
    <mergeCell ref="B186:E187"/>
    <mergeCell ref="F186:F187"/>
    <mergeCell ref="G186:G187"/>
    <mergeCell ref="I186:K187"/>
    <mergeCell ref="L186:N187"/>
    <mergeCell ref="O186:O187"/>
    <mergeCell ref="P186:P187"/>
    <mergeCell ref="Q186:Q187"/>
    <mergeCell ref="R182:R183"/>
    <mergeCell ref="S182:S183"/>
    <mergeCell ref="T182:T183"/>
    <mergeCell ref="U182:W183"/>
    <mergeCell ref="A184:A185"/>
    <mergeCell ref="B184:E185"/>
    <mergeCell ref="F184:F185"/>
    <mergeCell ref="G184:G185"/>
    <mergeCell ref="I184:K185"/>
    <mergeCell ref="L184:N185"/>
    <mergeCell ref="O184:O185"/>
    <mergeCell ref="P184:P185"/>
    <mergeCell ref="Q184:Q185"/>
    <mergeCell ref="R184:R185"/>
    <mergeCell ref="S184:S185"/>
    <mergeCell ref="T184:T185"/>
    <mergeCell ref="U184:W185"/>
    <mergeCell ref="A182:A183"/>
    <mergeCell ref="B182:E183"/>
    <mergeCell ref="F182:F183"/>
    <mergeCell ref="G182:G183"/>
    <mergeCell ref="I182:K183"/>
    <mergeCell ref="L182:N183"/>
    <mergeCell ref="O182:O183"/>
    <mergeCell ref="P182:P183"/>
    <mergeCell ref="Q182:Q183"/>
    <mergeCell ref="R178:R179"/>
    <mergeCell ref="S178:S179"/>
    <mergeCell ref="T178:T179"/>
    <mergeCell ref="U178:W179"/>
    <mergeCell ref="A180:A181"/>
    <mergeCell ref="B180:E181"/>
    <mergeCell ref="F180:F181"/>
    <mergeCell ref="G180:G181"/>
    <mergeCell ref="I180:K181"/>
    <mergeCell ref="L180:N181"/>
    <mergeCell ref="O180:O181"/>
    <mergeCell ref="P180:P181"/>
    <mergeCell ref="Q180:Q181"/>
    <mergeCell ref="R180:R181"/>
    <mergeCell ref="S180:S181"/>
    <mergeCell ref="T180:T181"/>
    <mergeCell ref="U180:W181"/>
    <mergeCell ref="A178:A179"/>
    <mergeCell ref="B178:E179"/>
    <mergeCell ref="F178:F179"/>
    <mergeCell ref="G178:G179"/>
    <mergeCell ref="I178:K179"/>
    <mergeCell ref="L178:N179"/>
    <mergeCell ref="O178:O179"/>
    <mergeCell ref="P178:P179"/>
    <mergeCell ref="Q178:Q179"/>
    <mergeCell ref="R174:R175"/>
    <mergeCell ref="S174:S175"/>
    <mergeCell ref="T174:T175"/>
    <mergeCell ref="U174:W175"/>
    <mergeCell ref="A176:A177"/>
    <mergeCell ref="B176:E177"/>
    <mergeCell ref="F176:F177"/>
    <mergeCell ref="G176:G177"/>
    <mergeCell ref="I176:K177"/>
    <mergeCell ref="L176:N177"/>
    <mergeCell ref="O176:O177"/>
    <mergeCell ref="P176:P177"/>
    <mergeCell ref="Q176:Q177"/>
    <mergeCell ref="R176:R177"/>
    <mergeCell ref="S176:S177"/>
    <mergeCell ref="T176:T177"/>
    <mergeCell ref="U176:W177"/>
    <mergeCell ref="A174:A175"/>
    <mergeCell ref="B174:E175"/>
    <mergeCell ref="F174:F175"/>
    <mergeCell ref="G174:G175"/>
    <mergeCell ref="I174:K175"/>
    <mergeCell ref="L174:N175"/>
    <mergeCell ref="O174:O175"/>
    <mergeCell ref="P174:P175"/>
    <mergeCell ref="Q174:Q175"/>
    <mergeCell ref="R170:R171"/>
    <mergeCell ref="S170:S171"/>
    <mergeCell ref="T170:T171"/>
    <mergeCell ref="U170:W171"/>
    <mergeCell ref="A172:A173"/>
    <mergeCell ref="B172:E173"/>
    <mergeCell ref="F172:F173"/>
    <mergeCell ref="G172:G173"/>
    <mergeCell ref="I172:K173"/>
    <mergeCell ref="L172:N173"/>
    <mergeCell ref="O172:O173"/>
    <mergeCell ref="P172:P173"/>
    <mergeCell ref="Q172:Q173"/>
    <mergeCell ref="R172:R173"/>
    <mergeCell ref="S172:S173"/>
    <mergeCell ref="T172:T173"/>
    <mergeCell ref="U172:W173"/>
    <mergeCell ref="A170:A171"/>
    <mergeCell ref="B170:E171"/>
    <mergeCell ref="F170:F171"/>
    <mergeCell ref="G170:G171"/>
    <mergeCell ref="I170:K171"/>
    <mergeCell ref="L170:N171"/>
    <mergeCell ref="O170:O171"/>
    <mergeCell ref="P170:P171"/>
    <mergeCell ref="Q170:Q171"/>
    <mergeCell ref="R166:R167"/>
    <mergeCell ref="S166:S167"/>
    <mergeCell ref="T166:T167"/>
    <mergeCell ref="U166:W167"/>
    <mergeCell ref="A168:A169"/>
    <mergeCell ref="B168:E169"/>
    <mergeCell ref="F168:F169"/>
    <mergeCell ref="G168:G169"/>
    <mergeCell ref="I168:K169"/>
    <mergeCell ref="L168:N169"/>
    <mergeCell ref="O168:O169"/>
    <mergeCell ref="P168:P169"/>
    <mergeCell ref="Q168:Q169"/>
    <mergeCell ref="R168:R169"/>
    <mergeCell ref="S168:S169"/>
    <mergeCell ref="T168:T169"/>
    <mergeCell ref="U168:W169"/>
    <mergeCell ref="A166:A167"/>
    <mergeCell ref="B166:E167"/>
    <mergeCell ref="F166:F167"/>
    <mergeCell ref="G166:G167"/>
    <mergeCell ref="I166:K167"/>
    <mergeCell ref="L166:N167"/>
    <mergeCell ref="O166:O167"/>
    <mergeCell ref="P166:P167"/>
    <mergeCell ref="Q166:Q167"/>
    <mergeCell ref="R162:R163"/>
    <mergeCell ref="S162:S163"/>
    <mergeCell ref="T162:T163"/>
    <mergeCell ref="U162:W163"/>
    <mergeCell ref="A164:A165"/>
    <mergeCell ref="B164:E165"/>
    <mergeCell ref="F164:F165"/>
    <mergeCell ref="G164:G165"/>
    <mergeCell ref="I164:K165"/>
    <mergeCell ref="L164:N165"/>
    <mergeCell ref="O164:O165"/>
    <mergeCell ref="P164:P165"/>
    <mergeCell ref="Q164:Q165"/>
    <mergeCell ref="R164:R165"/>
    <mergeCell ref="S164:S165"/>
    <mergeCell ref="T164:T165"/>
    <mergeCell ref="U164:W165"/>
    <mergeCell ref="A162:A163"/>
    <mergeCell ref="B162:E163"/>
    <mergeCell ref="F162:F163"/>
    <mergeCell ref="G162:G163"/>
    <mergeCell ref="I162:K163"/>
    <mergeCell ref="L162:N163"/>
    <mergeCell ref="O162:O163"/>
    <mergeCell ref="P162:P163"/>
    <mergeCell ref="Q162:Q163"/>
    <mergeCell ref="R158:R159"/>
    <mergeCell ref="S158:S159"/>
    <mergeCell ref="T158:T159"/>
    <mergeCell ref="U158:W159"/>
    <mergeCell ref="A160:A161"/>
    <mergeCell ref="B160:E161"/>
    <mergeCell ref="F160:F161"/>
    <mergeCell ref="G160:G161"/>
    <mergeCell ref="I160:K161"/>
    <mergeCell ref="L160:N161"/>
    <mergeCell ref="O160:O161"/>
    <mergeCell ref="P160:P161"/>
    <mergeCell ref="Q160:Q161"/>
    <mergeCell ref="R160:R161"/>
    <mergeCell ref="S160:S161"/>
    <mergeCell ref="T160:T161"/>
    <mergeCell ref="U160:W161"/>
    <mergeCell ref="A158:A159"/>
    <mergeCell ref="B158:E159"/>
    <mergeCell ref="F158:F159"/>
    <mergeCell ref="G158:G159"/>
    <mergeCell ref="I158:K159"/>
    <mergeCell ref="L158:N159"/>
    <mergeCell ref="O158:O159"/>
    <mergeCell ref="P158:P159"/>
    <mergeCell ref="Q158:Q159"/>
    <mergeCell ref="R154:R155"/>
    <mergeCell ref="S154:S155"/>
    <mergeCell ref="T154:T155"/>
    <mergeCell ref="U154:W155"/>
    <mergeCell ref="A156:A157"/>
    <mergeCell ref="B156:E157"/>
    <mergeCell ref="F156:F157"/>
    <mergeCell ref="G156:G157"/>
    <mergeCell ref="I156:K157"/>
    <mergeCell ref="L156:N157"/>
    <mergeCell ref="O156:O157"/>
    <mergeCell ref="P156:P157"/>
    <mergeCell ref="Q156:Q157"/>
    <mergeCell ref="R156:R157"/>
    <mergeCell ref="S156:S157"/>
    <mergeCell ref="T156:T157"/>
    <mergeCell ref="U156:W157"/>
    <mergeCell ref="A154:A155"/>
    <mergeCell ref="B154:E155"/>
    <mergeCell ref="F154:F155"/>
    <mergeCell ref="G154:G155"/>
    <mergeCell ref="I154:K155"/>
    <mergeCell ref="L154:N155"/>
    <mergeCell ref="O154:O155"/>
    <mergeCell ref="P154:P155"/>
    <mergeCell ref="Q154:Q155"/>
    <mergeCell ref="R150:R151"/>
    <mergeCell ref="S150:S151"/>
    <mergeCell ref="T150:T151"/>
    <mergeCell ref="U150:W151"/>
    <mergeCell ref="A152:A153"/>
    <mergeCell ref="B152:E153"/>
    <mergeCell ref="F152:F153"/>
    <mergeCell ref="G152:G153"/>
    <mergeCell ref="I152:K153"/>
    <mergeCell ref="L152:N153"/>
    <mergeCell ref="O152:O153"/>
    <mergeCell ref="P152:P153"/>
    <mergeCell ref="Q152:Q153"/>
    <mergeCell ref="R152:R153"/>
    <mergeCell ref="S152:S153"/>
    <mergeCell ref="T152:T153"/>
    <mergeCell ref="U152:W153"/>
    <mergeCell ref="A150:A151"/>
    <mergeCell ref="B150:E151"/>
    <mergeCell ref="F150:F151"/>
    <mergeCell ref="G150:G151"/>
    <mergeCell ref="I150:K151"/>
    <mergeCell ref="L150:N151"/>
    <mergeCell ref="O150:O151"/>
    <mergeCell ref="P150:P151"/>
    <mergeCell ref="Q150:Q151"/>
    <mergeCell ref="R146:R147"/>
    <mergeCell ref="S146:S147"/>
    <mergeCell ref="T146:T147"/>
    <mergeCell ref="U146:W147"/>
    <mergeCell ref="A148:A149"/>
    <mergeCell ref="B148:E149"/>
    <mergeCell ref="F148:F149"/>
    <mergeCell ref="G148:G149"/>
    <mergeCell ref="I148:K149"/>
    <mergeCell ref="L148:N149"/>
    <mergeCell ref="O148:O149"/>
    <mergeCell ref="P148:P149"/>
    <mergeCell ref="Q148:Q149"/>
    <mergeCell ref="R148:R149"/>
    <mergeCell ref="S148:S149"/>
    <mergeCell ref="T148:T149"/>
    <mergeCell ref="U148:W149"/>
    <mergeCell ref="A146:A147"/>
    <mergeCell ref="B146:E147"/>
    <mergeCell ref="F146:F147"/>
    <mergeCell ref="G146:G147"/>
    <mergeCell ref="I146:K147"/>
    <mergeCell ref="L146:N147"/>
    <mergeCell ref="O146:O147"/>
    <mergeCell ref="P146:P147"/>
    <mergeCell ref="Q146:Q147"/>
    <mergeCell ref="R142:R143"/>
    <mergeCell ref="S142:S143"/>
    <mergeCell ref="T142:T143"/>
    <mergeCell ref="U142:W143"/>
    <mergeCell ref="A144:A145"/>
    <mergeCell ref="B144:E145"/>
    <mergeCell ref="F144:F145"/>
    <mergeCell ref="G144:G145"/>
    <mergeCell ref="I144:K145"/>
    <mergeCell ref="L144:N145"/>
    <mergeCell ref="O144:O145"/>
    <mergeCell ref="P144:P145"/>
    <mergeCell ref="Q144:Q145"/>
    <mergeCell ref="R144:R145"/>
    <mergeCell ref="S144:S145"/>
    <mergeCell ref="T144:T145"/>
    <mergeCell ref="U144:W145"/>
    <mergeCell ref="A142:A143"/>
    <mergeCell ref="B142:E143"/>
    <mergeCell ref="F142:F143"/>
    <mergeCell ref="G142:G143"/>
    <mergeCell ref="I142:K143"/>
    <mergeCell ref="L142:N143"/>
    <mergeCell ref="O142:O143"/>
    <mergeCell ref="P142:P143"/>
    <mergeCell ref="Q142:Q143"/>
    <mergeCell ref="R138:R139"/>
    <mergeCell ref="S138:S139"/>
    <mergeCell ref="T138:T139"/>
    <mergeCell ref="U138:W139"/>
    <mergeCell ref="A140:A141"/>
    <mergeCell ref="B140:E141"/>
    <mergeCell ref="F140:F141"/>
    <mergeCell ref="G140:G141"/>
    <mergeCell ref="I140:K141"/>
    <mergeCell ref="L140:N141"/>
    <mergeCell ref="O140:O141"/>
    <mergeCell ref="P140:P141"/>
    <mergeCell ref="Q140:Q141"/>
    <mergeCell ref="R140:R141"/>
    <mergeCell ref="S140:S141"/>
    <mergeCell ref="T140:T141"/>
    <mergeCell ref="U140:W141"/>
    <mergeCell ref="A138:A139"/>
    <mergeCell ref="B138:E139"/>
    <mergeCell ref="F138:F139"/>
    <mergeCell ref="G138:G139"/>
    <mergeCell ref="I138:K139"/>
    <mergeCell ref="L138:N139"/>
    <mergeCell ref="O138:O139"/>
    <mergeCell ref="P138:P139"/>
    <mergeCell ref="Q138:Q139"/>
    <mergeCell ref="R134:R135"/>
    <mergeCell ref="S134:S135"/>
    <mergeCell ref="T134:T135"/>
    <mergeCell ref="U134:W135"/>
    <mergeCell ref="A136:A137"/>
    <mergeCell ref="B136:E137"/>
    <mergeCell ref="F136:F137"/>
    <mergeCell ref="G136:G137"/>
    <mergeCell ref="I136:K137"/>
    <mergeCell ref="L136:N137"/>
    <mergeCell ref="O136:O137"/>
    <mergeCell ref="P136:P137"/>
    <mergeCell ref="Q136:Q137"/>
    <mergeCell ref="R136:R137"/>
    <mergeCell ref="S136:S137"/>
    <mergeCell ref="T136:T137"/>
    <mergeCell ref="U136:W137"/>
    <mergeCell ref="A134:A135"/>
    <mergeCell ref="B134:E135"/>
    <mergeCell ref="F134:F135"/>
    <mergeCell ref="G134:G135"/>
    <mergeCell ref="I134:K135"/>
    <mergeCell ref="L134:N135"/>
    <mergeCell ref="O134:O135"/>
    <mergeCell ref="P134:P135"/>
    <mergeCell ref="Q134:Q135"/>
    <mergeCell ref="R130:R131"/>
    <mergeCell ref="S130:S131"/>
    <mergeCell ref="T130:T131"/>
    <mergeCell ref="U130:W131"/>
    <mergeCell ref="A132:A133"/>
    <mergeCell ref="B132:E133"/>
    <mergeCell ref="F132:F133"/>
    <mergeCell ref="G132:G133"/>
    <mergeCell ref="I132:K133"/>
    <mergeCell ref="L132:N133"/>
    <mergeCell ref="O132:O133"/>
    <mergeCell ref="P132:P133"/>
    <mergeCell ref="Q132:Q133"/>
    <mergeCell ref="R132:R133"/>
    <mergeCell ref="S132:S133"/>
    <mergeCell ref="T132:T133"/>
    <mergeCell ref="U132:W133"/>
    <mergeCell ref="A130:A131"/>
    <mergeCell ref="B130:E131"/>
    <mergeCell ref="F130:F131"/>
    <mergeCell ref="G130:G131"/>
    <mergeCell ref="I130:K131"/>
    <mergeCell ref="L130:N131"/>
    <mergeCell ref="O130:O131"/>
    <mergeCell ref="P130:P131"/>
    <mergeCell ref="Q130:Q131"/>
    <mergeCell ref="R126:R127"/>
    <mergeCell ref="S126:S127"/>
    <mergeCell ref="T126:T127"/>
    <mergeCell ref="U126:W127"/>
    <mergeCell ref="A128:A129"/>
    <mergeCell ref="B128:E129"/>
    <mergeCell ref="F128:F129"/>
    <mergeCell ref="G128:G129"/>
    <mergeCell ref="I128:K129"/>
    <mergeCell ref="L128:N129"/>
    <mergeCell ref="O128:O129"/>
    <mergeCell ref="P128:P129"/>
    <mergeCell ref="Q128:Q129"/>
    <mergeCell ref="R128:R129"/>
    <mergeCell ref="S128:S129"/>
    <mergeCell ref="T128:T129"/>
    <mergeCell ref="U128:W129"/>
    <mergeCell ref="A126:A127"/>
    <mergeCell ref="B126:E127"/>
    <mergeCell ref="F126:F127"/>
    <mergeCell ref="G126:G127"/>
    <mergeCell ref="I126:K127"/>
    <mergeCell ref="L126:N127"/>
    <mergeCell ref="O126:O127"/>
    <mergeCell ref="P126:P127"/>
    <mergeCell ref="Q126:Q127"/>
    <mergeCell ref="R122:R123"/>
    <mergeCell ref="S122:S123"/>
    <mergeCell ref="T122:T123"/>
    <mergeCell ref="U122:W123"/>
    <mergeCell ref="A124:A125"/>
    <mergeCell ref="B124:E125"/>
    <mergeCell ref="F124:F125"/>
    <mergeCell ref="G124:G125"/>
    <mergeCell ref="I124:K125"/>
    <mergeCell ref="L124:N125"/>
    <mergeCell ref="O124:O125"/>
    <mergeCell ref="P124:P125"/>
    <mergeCell ref="Q124:Q125"/>
    <mergeCell ref="R124:R125"/>
    <mergeCell ref="S124:S125"/>
    <mergeCell ref="T124:T125"/>
    <mergeCell ref="U124:W125"/>
    <mergeCell ref="A122:A123"/>
    <mergeCell ref="B122:E123"/>
    <mergeCell ref="F122:F123"/>
    <mergeCell ref="G122:G123"/>
    <mergeCell ref="I122:K123"/>
    <mergeCell ref="L122:N123"/>
    <mergeCell ref="O122:O123"/>
    <mergeCell ref="P122:P123"/>
    <mergeCell ref="Q122:Q123"/>
    <mergeCell ref="R118:R119"/>
    <mergeCell ref="S118:S119"/>
    <mergeCell ref="T118:T119"/>
    <mergeCell ref="U118:W119"/>
    <mergeCell ref="A120:A121"/>
    <mergeCell ref="B120:E121"/>
    <mergeCell ref="F120:F121"/>
    <mergeCell ref="G120:G121"/>
    <mergeCell ref="I120:K121"/>
    <mergeCell ref="L120:N121"/>
    <mergeCell ref="O120:O121"/>
    <mergeCell ref="P120:P121"/>
    <mergeCell ref="Q120:Q121"/>
    <mergeCell ref="R120:R121"/>
    <mergeCell ref="S120:S121"/>
    <mergeCell ref="T120:T121"/>
    <mergeCell ref="U120:W121"/>
    <mergeCell ref="A118:A119"/>
    <mergeCell ref="B118:E119"/>
    <mergeCell ref="F118:F119"/>
    <mergeCell ref="G118:G119"/>
    <mergeCell ref="I118:K119"/>
    <mergeCell ref="L118:N119"/>
    <mergeCell ref="O118:O119"/>
    <mergeCell ref="P118:P119"/>
    <mergeCell ref="Q118:Q119"/>
    <mergeCell ref="R114:R115"/>
    <mergeCell ref="S114:S115"/>
    <mergeCell ref="T114:T115"/>
    <mergeCell ref="U114:W115"/>
    <mergeCell ref="A116:A117"/>
    <mergeCell ref="B116:E117"/>
    <mergeCell ref="F116:F117"/>
    <mergeCell ref="G116:G117"/>
    <mergeCell ref="I116:K117"/>
    <mergeCell ref="L116:N117"/>
    <mergeCell ref="O116:O117"/>
    <mergeCell ref="P116:P117"/>
    <mergeCell ref="Q116:Q117"/>
    <mergeCell ref="R116:R117"/>
    <mergeCell ref="S116:S117"/>
    <mergeCell ref="T116:T117"/>
    <mergeCell ref="U116:W117"/>
    <mergeCell ref="A114:A115"/>
    <mergeCell ref="B114:E115"/>
    <mergeCell ref="F114:F115"/>
    <mergeCell ref="G114:G115"/>
    <mergeCell ref="I114:K115"/>
    <mergeCell ref="L114:N115"/>
    <mergeCell ref="O114:O115"/>
    <mergeCell ref="P114:P115"/>
    <mergeCell ref="Q114:Q115"/>
    <mergeCell ref="R110:R111"/>
    <mergeCell ref="S110:S111"/>
    <mergeCell ref="T110:T111"/>
    <mergeCell ref="U110:W111"/>
    <mergeCell ref="A112:A113"/>
    <mergeCell ref="B112:E113"/>
    <mergeCell ref="F112:F113"/>
    <mergeCell ref="G112:G113"/>
    <mergeCell ref="I112:K113"/>
    <mergeCell ref="L112:N113"/>
    <mergeCell ref="O112:O113"/>
    <mergeCell ref="P112:P113"/>
    <mergeCell ref="Q112:Q113"/>
    <mergeCell ref="R112:R113"/>
    <mergeCell ref="S112:S113"/>
    <mergeCell ref="T112:T113"/>
    <mergeCell ref="U112:W113"/>
    <mergeCell ref="A110:A111"/>
    <mergeCell ref="B110:E111"/>
    <mergeCell ref="F110:F111"/>
    <mergeCell ref="G110:G111"/>
    <mergeCell ref="I110:K111"/>
    <mergeCell ref="L110:N111"/>
    <mergeCell ref="O110:O111"/>
    <mergeCell ref="P110:P111"/>
    <mergeCell ref="Q110:Q111"/>
    <mergeCell ref="R106:R107"/>
    <mergeCell ref="S106:S107"/>
    <mergeCell ref="T106:T107"/>
    <mergeCell ref="U106:W107"/>
    <mergeCell ref="A108:A109"/>
    <mergeCell ref="B108:E109"/>
    <mergeCell ref="F108:F109"/>
    <mergeCell ref="G108:G109"/>
    <mergeCell ref="I108:K109"/>
    <mergeCell ref="L108:N109"/>
    <mergeCell ref="O108:O109"/>
    <mergeCell ref="P108:P109"/>
    <mergeCell ref="Q108:Q109"/>
    <mergeCell ref="R108:R109"/>
    <mergeCell ref="S108:S109"/>
    <mergeCell ref="T108:T109"/>
    <mergeCell ref="U108:W109"/>
    <mergeCell ref="A106:A107"/>
    <mergeCell ref="B106:E107"/>
    <mergeCell ref="F106:F107"/>
    <mergeCell ref="G106:G107"/>
    <mergeCell ref="I106:K107"/>
    <mergeCell ref="L106:N107"/>
    <mergeCell ref="O106:O107"/>
    <mergeCell ref="P106:P107"/>
    <mergeCell ref="Q106:Q107"/>
    <mergeCell ref="R102:R103"/>
    <mergeCell ref="S102:S103"/>
    <mergeCell ref="T102:T103"/>
    <mergeCell ref="U102:W103"/>
    <mergeCell ref="A104:A105"/>
    <mergeCell ref="B104:E105"/>
    <mergeCell ref="F104:F105"/>
    <mergeCell ref="G104:G105"/>
    <mergeCell ref="I104:K105"/>
    <mergeCell ref="L104:N105"/>
    <mergeCell ref="O104:O105"/>
    <mergeCell ref="P104:P105"/>
    <mergeCell ref="Q104:Q105"/>
    <mergeCell ref="R104:R105"/>
    <mergeCell ref="S104:S105"/>
    <mergeCell ref="T104:T105"/>
    <mergeCell ref="U104:W105"/>
    <mergeCell ref="A102:A103"/>
    <mergeCell ref="B102:E103"/>
    <mergeCell ref="F102:F103"/>
    <mergeCell ref="G102:G103"/>
    <mergeCell ref="I102:K103"/>
    <mergeCell ref="L102:N103"/>
    <mergeCell ref="O102:O103"/>
    <mergeCell ref="P102:P103"/>
    <mergeCell ref="Q102:Q103"/>
    <mergeCell ref="R98:R99"/>
    <mergeCell ref="S98:S99"/>
    <mergeCell ref="T98:T99"/>
    <mergeCell ref="U98:W99"/>
    <mergeCell ref="A100:A101"/>
    <mergeCell ref="B100:E101"/>
    <mergeCell ref="F100:F101"/>
    <mergeCell ref="G100:G101"/>
    <mergeCell ref="I100:K101"/>
    <mergeCell ref="L100:N101"/>
    <mergeCell ref="O100:O101"/>
    <mergeCell ref="P100:P101"/>
    <mergeCell ref="Q100:Q101"/>
    <mergeCell ref="R100:R101"/>
    <mergeCell ref="S100:S101"/>
    <mergeCell ref="T100:T101"/>
    <mergeCell ref="U100:W101"/>
    <mergeCell ref="A98:A99"/>
    <mergeCell ref="B98:E99"/>
    <mergeCell ref="F98:F99"/>
    <mergeCell ref="G98:G99"/>
    <mergeCell ref="I98:K99"/>
    <mergeCell ref="L98:N99"/>
    <mergeCell ref="O98:O99"/>
    <mergeCell ref="P98:P99"/>
    <mergeCell ref="Q98:Q99"/>
    <mergeCell ref="R94:R95"/>
    <mergeCell ref="S94:S95"/>
    <mergeCell ref="T94:T95"/>
    <mergeCell ref="U94:W95"/>
    <mergeCell ref="A96:A97"/>
    <mergeCell ref="B96:E97"/>
    <mergeCell ref="F96:F97"/>
    <mergeCell ref="G96:G97"/>
    <mergeCell ref="I96:K97"/>
    <mergeCell ref="L96:N97"/>
    <mergeCell ref="O96:O97"/>
    <mergeCell ref="P96:P97"/>
    <mergeCell ref="Q96:Q97"/>
    <mergeCell ref="R96:R97"/>
    <mergeCell ref="S96:S97"/>
    <mergeCell ref="T96:T97"/>
    <mergeCell ref="U96:W97"/>
    <mergeCell ref="A94:A95"/>
    <mergeCell ref="B94:E95"/>
    <mergeCell ref="F94:F95"/>
    <mergeCell ref="G94:G95"/>
    <mergeCell ref="I94:K95"/>
    <mergeCell ref="L94:N95"/>
    <mergeCell ref="O94:O95"/>
    <mergeCell ref="P94:P95"/>
    <mergeCell ref="Q94:Q95"/>
    <mergeCell ref="R90:R91"/>
    <mergeCell ref="S90:S91"/>
    <mergeCell ref="T90:T91"/>
    <mergeCell ref="U90:W91"/>
    <mergeCell ref="A92:A93"/>
    <mergeCell ref="B92:E93"/>
    <mergeCell ref="F92:F93"/>
    <mergeCell ref="G92:G93"/>
    <mergeCell ref="I92:K93"/>
    <mergeCell ref="L92:N93"/>
    <mergeCell ref="O92:O93"/>
    <mergeCell ref="P92:P93"/>
    <mergeCell ref="Q92:Q93"/>
    <mergeCell ref="R92:R93"/>
    <mergeCell ref="S92:S93"/>
    <mergeCell ref="T92:T93"/>
    <mergeCell ref="U92:W93"/>
    <mergeCell ref="A90:A91"/>
    <mergeCell ref="B90:E91"/>
    <mergeCell ref="F90:F91"/>
    <mergeCell ref="G90:G91"/>
    <mergeCell ref="I90:K91"/>
    <mergeCell ref="L90:N91"/>
    <mergeCell ref="O90:O91"/>
    <mergeCell ref="P90:P91"/>
    <mergeCell ref="Q90:Q91"/>
    <mergeCell ref="R86:R87"/>
    <mergeCell ref="S86:S87"/>
    <mergeCell ref="T86:T87"/>
    <mergeCell ref="U86:W87"/>
    <mergeCell ref="A88:A89"/>
    <mergeCell ref="B88:E89"/>
    <mergeCell ref="F88:F89"/>
    <mergeCell ref="G88:G89"/>
    <mergeCell ref="I88:K89"/>
    <mergeCell ref="L88:N89"/>
    <mergeCell ref="O88:O89"/>
    <mergeCell ref="P88:P89"/>
    <mergeCell ref="Q88:Q89"/>
    <mergeCell ref="R88:R89"/>
    <mergeCell ref="S88:S89"/>
    <mergeCell ref="T88:T89"/>
    <mergeCell ref="U88:W89"/>
    <mergeCell ref="A86:A87"/>
    <mergeCell ref="B86:E87"/>
    <mergeCell ref="F86:F87"/>
    <mergeCell ref="G86:G87"/>
    <mergeCell ref="I86:K87"/>
    <mergeCell ref="L86:N87"/>
    <mergeCell ref="O86:O87"/>
    <mergeCell ref="P86:P87"/>
    <mergeCell ref="Q86:Q87"/>
    <mergeCell ref="R82:R83"/>
    <mergeCell ref="S82:S83"/>
    <mergeCell ref="T82:T83"/>
    <mergeCell ref="U82:W83"/>
    <mergeCell ref="A84:A85"/>
    <mergeCell ref="B84:E85"/>
    <mergeCell ref="F84:F85"/>
    <mergeCell ref="G84:G85"/>
    <mergeCell ref="I84:K85"/>
    <mergeCell ref="L84:N85"/>
    <mergeCell ref="O84:O85"/>
    <mergeCell ref="P84:P85"/>
    <mergeCell ref="Q84:Q85"/>
    <mergeCell ref="R84:R85"/>
    <mergeCell ref="S84:S85"/>
    <mergeCell ref="T84:T85"/>
    <mergeCell ref="U84:W85"/>
    <mergeCell ref="A82:A83"/>
    <mergeCell ref="B82:E83"/>
    <mergeCell ref="F82:F83"/>
    <mergeCell ref="G82:G83"/>
    <mergeCell ref="I82:K83"/>
    <mergeCell ref="L82:N83"/>
    <mergeCell ref="O82:O83"/>
    <mergeCell ref="P82:P83"/>
    <mergeCell ref="Q82:Q83"/>
    <mergeCell ref="R78:R79"/>
    <mergeCell ref="S78:S79"/>
    <mergeCell ref="T78:T79"/>
    <mergeCell ref="U78:W79"/>
    <mergeCell ref="A80:A81"/>
    <mergeCell ref="B80:E81"/>
    <mergeCell ref="F80:F81"/>
    <mergeCell ref="G80:G81"/>
    <mergeCell ref="I80:K81"/>
    <mergeCell ref="L80:N81"/>
    <mergeCell ref="O80:O81"/>
    <mergeCell ref="P80:P81"/>
    <mergeCell ref="Q80:Q81"/>
    <mergeCell ref="R80:R81"/>
    <mergeCell ref="S80:S81"/>
    <mergeCell ref="T80:T81"/>
    <mergeCell ref="U80:W81"/>
    <mergeCell ref="A78:A79"/>
    <mergeCell ref="B78:E79"/>
    <mergeCell ref="F78:F79"/>
    <mergeCell ref="G78:G79"/>
    <mergeCell ref="I78:K79"/>
    <mergeCell ref="L78:N79"/>
    <mergeCell ref="O78:O79"/>
    <mergeCell ref="P78:P79"/>
    <mergeCell ref="Q78:Q79"/>
    <mergeCell ref="R74:R75"/>
    <mergeCell ref="S74:S75"/>
    <mergeCell ref="T74:T75"/>
    <mergeCell ref="U74:W75"/>
    <mergeCell ref="A76:A77"/>
    <mergeCell ref="B76:E77"/>
    <mergeCell ref="F76:F77"/>
    <mergeCell ref="G76:G77"/>
    <mergeCell ref="I76:K77"/>
    <mergeCell ref="L76:N77"/>
    <mergeCell ref="O76:O77"/>
    <mergeCell ref="P76:P77"/>
    <mergeCell ref="Q76:Q77"/>
    <mergeCell ref="R76:R77"/>
    <mergeCell ref="S76:S77"/>
    <mergeCell ref="T76:T77"/>
    <mergeCell ref="U76:W77"/>
    <mergeCell ref="A74:A75"/>
    <mergeCell ref="B74:E75"/>
    <mergeCell ref="F74:F75"/>
    <mergeCell ref="G74:G75"/>
    <mergeCell ref="I74:K75"/>
    <mergeCell ref="L74:N75"/>
    <mergeCell ref="O74:O75"/>
    <mergeCell ref="P74:P75"/>
    <mergeCell ref="Q74:Q75"/>
    <mergeCell ref="R70:R71"/>
    <mergeCell ref="S70:S71"/>
    <mergeCell ref="T70:T71"/>
    <mergeCell ref="U70:W71"/>
    <mergeCell ref="A72:A73"/>
    <mergeCell ref="B72:E73"/>
    <mergeCell ref="F72:F73"/>
    <mergeCell ref="G72:G73"/>
    <mergeCell ref="I72:K73"/>
    <mergeCell ref="L72:N73"/>
    <mergeCell ref="O72:O73"/>
    <mergeCell ref="P72:P73"/>
    <mergeCell ref="Q72:Q73"/>
    <mergeCell ref="R72:R73"/>
    <mergeCell ref="S72:S73"/>
    <mergeCell ref="T72:T73"/>
    <mergeCell ref="U72:W73"/>
    <mergeCell ref="A70:A71"/>
    <mergeCell ref="B70:E71"/>
    <mergeCell ref="F70:F71"/>
    <mergeCell ref="G70:G71"/>
    <mergeCell ref="I70:K71"/>
    <mergeCell ref="L70:N71"/>
    <mergeCell ref="O70:O71"/>
    <mergeCell ref="P70:P71"/>
    <mergeCell ref="Q70:Q71"/>
    <mergeCell ref="R66:R67"/>
    <mergeCell ref="S66:S67"/>
    <mergeCell ref="T66:T67"/>
    <mergeCell ref="U66:W67"/>
    <mergeCell ref="A68:A69"/>
    <mergeCell ref="B68:E69"/>
    <mergeCell ref="F68:F69"/>
    <mergeCell ref="G68:G69"/>
    <mergeCell ref="I68:K69"/>
    <mergeCell ref="L68:N69"/>
    <mergeCell ref="O68:O69"/>
    <mergeCell ref="P68:P69"/>
    <mergeCell ref="Q68:Q69"/>
    <mergeCell ref="R68:R69"/>
    <mergeCell ref="S68:S69"/>
    <mergeCell ref="T68:T69"/>
    <mergeCell ref="U68:W69"/>
    <mergeCell ref="A66:A67"/>
    <mergeCell ref="B66:E67"/>
    <mergeCell ref="F66:F67"/>
    <mergeCell ref="G66:G67"/>
    <mergeCell ref="I66:K67"/>
    <mergeCell ref="L66:N67"/>
    <mergeCell ref="O66:O67"/>
    <mergeCell ref="P66:P67"/>
    <mergeCell ref="Q66:Q67"/>
    <mergeCell ref="R62:R63"/>
    <mergeCell ref="S62:S63"/>
    <mergeCell ref="T62:T63"/>
    <mergeCell ref="U62:W63"/>
    <mergeCell ref="A64:A65"/>
    <mergeCell ref="B64:E65"/>
    <mergeCell ref="F64:F65"/>
    <mergeCell ref="G64:G65"/>
    <mergeCell ref="I64:K65"/>
    <mergeCell ref="L64:N65"/>
    <mergeCell ref="O64:O65"/>
    <mergeCell ref="P64:P65"/>
    <mergeCell ref="Q64:Q65"/>
    <mergeCell ref="R64:R65"/>
    <mergeCell ref="S64:S65"/>
    <mergeCell ref="T64:T65"/>
    <mergeCell ref="U64:W65"/>
    <mergeCell ref="A62:A63"/>
    <mergeCell ref="B62:E63"/>
    <mergeCell ref="F62:F63"/>
    <mergeCell ref="G62:G63"/>
    <mergeCell ref="I62:K63"/>
    <mergeCell ref="L62:N63"/>
    <mergeCell ref="O62:O63"/>
    <mergeCell ref="P62:P63"/>
    <mergeCell ref="Q62:Q63"/>
    <mergeCell ref="R58:R59"/>
    <mergeCell ref="S58:S59"/>
    <mergeCell ref="T58:T59"/>
    <mergeCell ref="U58:W59"/>
    <mergeCell ref="A60:A61"/>
    <mergeCell ref="B60:E61"/>
    <mergeCell ref="F60:F61"/>
    <mergeCell ref="G60:G61"/>
    <mergeCell ref="I60:K61"/>
    <mergeCell ref="L60:N61"/>
    <mergeCell ref="O60:O61"/>
    <mergeCell ref="P60:P61"/>
    <mergeCell ref="Q60:Q61"/>
    <mergeCell ref="R60:R61"/>
    <mergeCell ref="S60:S61"/>
    <mergeCell ref="T60:T61"/>
    <mergeCell ref="U60:W61"/>
    <mergeCell ref="A58:A59"/>
    <mergeCell ref="B58:E59"/>
    <mergeCell ref="F58:F59"/>
    <mergeCell ref="G58:G59"/>
    <mergeCell ref="I58:K59"/>
    <mergeCell ref="L58:N59"/>
    <mergeCell ref="O58:O59"/>
    <mergeCell ref="P58:P59"/>
    <mergeCell ref="Q58:Q59"/>
    <mergeCell ref="R54:R55"/>
    <mergeCell ref="S54:S55"/>
    <mergeCell ref="T54:T55"/>
    <mergeCell ref="U54:W55"/>
    <mergeCell ref="A56:A57"/>
    <mergeCell ref="B56:E57"/>
    <mergeCell ref="F56:F57"/>
    <mergeCell ref="G56:G57"/>
    <mergeCell ref="I56:K57"/>
    <mergeCell ref="L56:N57"/>
    <mergeCell ref="O56:O57"/>
    <mergeCell ref="P56:P57"/>
    <mergeCell ref="Q56:Q57"/>
    <mergeCell ref="R56:R57"/>
    <mergeCell ref="S56:S57"/>
    <mergeCell ref="T56:T57"/>
    <mergeCell ref="U56:W57"/>
    <mergeCell ref="A54:A55"/>
    <mergeCell ref="B54:E55"/>
    <mergeCell ref="F54:F55"/>
    <mergeCell ref="G54:G55"/>
    <mergeCell ref="I54:K55"/>
    <mergeCell ref="L54:N55"/>
    <mergeCell ref="O54:O55"/>
    <mergeCell ref="P54:P55"/>
    <mergeCell ref="Q54:Q55"/>
    <mergeCell ref="R50:R51"/>
    <mergeCell ref="S50:S51"/>
    <mergeCell ref="T50:T51"/>
    <mergeCell ref="U50:W51"/>
    <mergeCell ref="A52:A53"/>
    <mergeCell ref="B52:E53"/>
    <mergeCell ref="F52:F53"/>
    <mergeCell ref="G52:G53"/>
    <mergeCell ref="I52:K53"/>
    <mergeCell ref="L52:N53"/>
    <mergeCell ref="O52:O53"/>
    <mergeCell ref="P52:P53"/>
    <mergeCell ref="Q52:Q53"/>
    <mergeCell ref="R52:R53"/>
    <mergeCell ref="S52:S53"/>
    <mergeCell ref="T52:T53"/>
    <mergeCell ref="U52:W53"/>
    <mergeCell ref="A50:A51"/>
    <mergeCell ref="B50:E51"/>
    <mergeCell ref="F50:F51"/>
    <mergeCell ref="G50:G51"/>
    <mergeCell ref="I50:K51"/>
    <mergeCell ref="L50:N51"/>
    <mergeCell ref="O50:O51"/>
    <mergeCell ref="P50:P51"/>
    <mergeCell ref="Q50:Q51"/>
    <mergeCell ref="A48:A49"/>
    <mergeCell ref="B48:E49"/>
    <mergeCell ref="F48:F49"/>
    <mergeCell ref="G48:G49"/>
    <mergeCell ref="I48:K49"/>
    <mergeCell ref="L48:N49"/>
    <mergeCell ref="O48:O49"/>
    <mergeCell ref="P48:P49"/>
    <mergeCell ref="Q48:Q49"/>
    <mergeCell ref="R48:R49"/>
    <mergeCell ref="S48:S49"/>
    <mergeCell ref="T48:T49"/>
    <mergeCell ref="U48:W49"/>
    <mergeCell ref="A46:A47"/>
    <mergeCell ref="B46:E47"/>
    <mergeCell ref="F46:F47"/>
    <mergeCell ref="G46:G47"/>
    <mergeCell ref="I46:K47"/>
    <mergeCell ref="L46:N47"/>
    <mergeCell ref="O46:O47"/>
    <mergeCell ref="P46:P47"/>
    <mergeCell ref="Q46:Q47"/>
    <mergeCell ref="H2:S4"/>
    <mergeCell ref="A3:G5"/>
    <mergeCell ref="U4:W5"/>
    <mergeCell ref="A6:E6"/>
    <mergeCell ref="A7:H7"/>
    <mergeCell ref="J7:L8"/>
    <mergeCell ref="N7:N14"/>
    <mergeCell ref="O7:O10"/>
    <mergeCell ref="A8:H8"/>
    <mergeCell ref="A9:H9"/>
    <mergeCell ref="J9:L13"/>
    <mergeCell ref="P9:W10"/>
    <mergeCell ref="A10:H10"/>
    <mergeCell ref="R46:R47"/>
    <mergeCell ref="S46:S47"/>
    <mergeCell ref="T46:T47"/>
    <mergeCell ref="U46:W47"/>
    <mergeCell ref="T19:U20"/>
    <mergeCell ref="O11:O14"/>
    <mergeCell ref="P12:W13"/>
    <mergeCell ref="A13:A14"/>
    <mergeCell ref="G13:G14"/>
    <mergeCell ref="H13:H14"/>
    <mergeCell ref="Q14:W14"/>
    <mergeCell ref="A17:N18"/>
    <mergeCell ref="B11:E12"/>
    <mergeCell ref="B15:E16"/>
    <mergeCell ref="B21:H21"/>
    <mergeCell ref="T6:W6"/>
    <mergeCell ref="B13:E14"/>
    <mergeCell ref="A44:A45"/>
    <mergeCell ref="B44:E45"/>
    <mergeCell ref="A32:A33"/>
    <mergeCell ref="F32:F33"/>
    <mergeCell ref="G32:G33"/>
    <mergeCell ref="I32:K33"/>
    <mergeCell ref="L32:N33"/>
    <mergeCell ref="O32:O33"/>
    <mergeCell ref="T44:T45"/>
    <mergeCell ref="U44:W45"/>
    <mergeCell ref="F22:F23"/>
    <mergeCell ref="G22:G23"/>
    <mergeCell ref="H22:H23"/>
    <mergeCell ref="I22:S22"/>
    <mergeCell ref="P24:P25"/>
    <mergeCell ref="Q24:Q25"/>
    <mergeCell ref="R24:R25"/>
    <mergeCell ref="S24:S25"/>
    <mergeCell ref="O26:O27"/>
    <mergeCell ref="P26:P27"/>
    <mergeCell ref="Q26:Q27"/>
    <mergeCell ref="R26:R27"/>
    <mergeCell ref="S26:S27"/>
    <mergeCell ref="T26:T27"/>
    <mergeCell ref="R32:R33"/>
    <mergeCell ref="S32:S33"/>
    <mergeCell ref="T32:T33"/>
    <mergeCell ref="U32:W33"/>
    <mergeCell ref="O36:O37"/>
    <mergeCell ref="P36:P37"/>
    <mergeCell ref="Q36:Q37"/>
    <mergeCell ref="T28:T29"/>
    <mergeCell ref="U28:W29"/>
    <mergeCell ref="U34:W35"/>
    <mergeCell ref="G24:G25"/>
    <mergeCell ref="I24:K25"/>
    <mergeCell ref="L24:N25"/>
    <mergeCell ref="O24:O25"/>
    <mergeCell ref="F44:F45"/>
    <mergeCell ref="G44:G45"/>
    <mergeCell ref="I44:K45"/>
    <mergeCell ref="L44:N45"/>
    <mergeCell ref="O44:O45"/>
    <mergeCell ref="P44:P45"/>
    <mergeCell ref="Q44:Q45"/>
    <mergeCell ref="R44:R45"/>
    <mergeCell ref="S44:S45"/>
    <mergeCell ref="B30:E31"/>
    <mergeCell ref="I26:K27"/>
    <mergeCell ref="L26:N27"/>
    <mergeCell ref="R28:R29"/>
    <mergeCell ref="S28:S29"/>
    <mergeCell ref="B26:E27"/>
    <mergeCell ref="R34:R35"/>
    <mergeCell ref="S34:S35"/>
    <mergeCell ref="B32:E33"/>
    <mergeCell ref="P32:P33"/>
    <mergeCell ref="Q32:Q33"/>
    <mergeCell ref="O34:O35"/>
    <mergeCell ref="P34:P35"/>
    <mergeCell ref="Q34:Q35"/>
    <mergeCell ref="F34:F35"/>
    <mergeCell ref="G34:G35"/>
    <mergeCell ref="I34:K35"/>
    <mergeCell ref="L34:N35"/>
    <mergeCell ref="A34:A35"/>
    <mergeCell ref="A11:A12"/>
    <mergeCell ref="G11:G12"/>
    <mergeCell ref="H11:H12"/>
    <mergeCell ref="A15:A16"/>
    <mergeCell ref="N19:P20"/>
    <mergeCell ref="Q19:R20"/>
    <mergeCell ref="S19:S20"/>
    <mergeCell ref="T24:T25"/>
    <mergeCell ref="U24:W25"/>
    <mergeCell ref="U22:W23"/>
    <mergeCell ref="I23:K23"/>
    <mergeCell ref="L23:N23"/>
    <mergeCell ref="T22:T23"/>
    <mergeCell ref="U26:W27"/>
    <mergeCell ref="A28:A29"/>
    <mergeCell ref="F28:F29"/>
    <mergeCell ref="G28:G29"/>
    <mergeCell ref="I28:K29"/>
    <mergeCell ref="L28:N29"/>
    <mergeCell ref="O28:O29"/>
    <mergeCell ref="P28:P29"/>
    <mergeCell ref="Q28:Q29"/>
    <mergeCell ref="A22:A23"/>
    <mergeCell ref="B23:E23"/>
    <mergeCell ref="A26:A27"/>
    <mergeCell ref="F26:F27"/>
    <mergeCell ref="G26:G27"/>
    <mergeCell ref="B22:E22"/>
    <mergeCell ref="B24:E25"/>
    <mergeCell ref="A24:A25"/>
    <mergeCell ref="F24:F25"/>
    <mergeCell ref="T38:T39"/>
    <mergeCell ref="A30:A31"/>
    <mergeCell ref="F30:F31"/>
    <mergeCell ref="G30:G31"/>
    <mergeCell ref="I30:K31"/>
    <mergeCell ref="L30:N31"/>
    <mergeCell ref="U30:W31"/>
    <mergeCell ref="R30:R31"/>
    <mergeCell ref="S30:S31"/>
    <mergeCell ref="T30:T31"/>
    <mergeCell ref="B28:E29"/>
    <mergeCell ref="O30:O31"/>
    <mergeCell ref="P30:P31"/>
    <mergeCell ref="Q30:Q31"/>
    <mergeCell ref="B36:E37"/>
    <mergeCell ref="B34:E35"/>
    <mergeCell ref="A42:A43"/>
    <mergeCell ref="F42:F43"/>
    <mergeCell ref="G42:G43"/>
    <mergeCell ref="I42:K43"/>
    <mergeCell ref="L42:N43"/>
    <mergeCell ref="A40:A41"/>
    <mergeCell ref="F40:F41"/>
    <mergeCell ref="G40:G41"/>
    <mergeCell ref="I40:K41"/>
    <mergeCell ref="L40:N41"/>
    <mergeCell ref="O40:O41"/>
    <mergeCell ref="P40:P41"/>
    <mergeCell ref="Q40:Q41"/>
    <mergeCell ref="O38:O39"/>
    <mergeCell ref="P38:P39"/>
    <mergeCell ref="Q38:Q39"/>
    <mergeCell ref="A38:A39"/>
    <mergeCell ref="F38:F39"/>
    <mergeCell ref="G38:G39"/>
    <mergeCell ref="I38:K39"/>
    <mergeCell ref="R36:R37"/>
    <mergeCell ref="S36:S37"/>
    <mergeCell ref="T36:T37"/>
    <mergeCell ref="A36:A37"/>
    <mergeCell ref="T34:T35"/>
    <mergeCell ref="U36:W37"/>
    <mergeCell ref="L38:N39"/>
    <mergeCell ref="B42:E43"/>
    <mergeCell ref="B40:E41"/>
    <mergeCell ref="B38:E39"/>
    <mergeCell ref="U42:W43"/>
    <mergeCell ref="O42:O43"/>
    <mergeCell ref="P42:P43"/>
    <mergeCell ref="Q42:Q43"/>
    <mergeCell ref="R42:R43"/>
    <mergeCell ref="S42:S43"/>
    <mergeCell ref="T42:T43"/>
    <mergeCell ref="R40:R41"/>
    <mergeCell ref="S40:S41"/>
    <mergeCell ref="T40:T41"/>
    <mergeCell ref="U40:W41"/>
    <mergeCell ref="U38:W39"/>
    <mergeCell ref="F36:F37"/>
    <mergeCell ref="G36:G37"/>
    <mergeCell ref="I36:K37"/>
    <mergeCell ref="L36:N37"/>
    <mergeCell ref="R38:R39"/>
    <mergeCell ref="S38:S39"/>
  </mergeCells>
  <phoneticPr fontId="2"/>
  <conditionalFormatting sqref="B11:E12">
    <cfRule type="containsBlanks" dxfId="415" priority="1839">
      <formula>LEN(TRIM(B11))=0</formula>
    </cfRule>
  </conditionalFormatting>
  <conditionalFormatting sqref="B15:E16">
    <cfRule type="containsBlanks" dxfId="414" priority="1843">
      <formula>LEN(TRIM(B15))=0</formula>
    </cfRule>
    <cfRule type="expression" dxfId="413" priority="1841">
      <formula>$F$16=2</formula>
    </cfRule>
  </conditionalFormatting>
  <conditionalFormatting sqref="B21:H21">
    <cfRule type="notContainsBlanks" dxfId="412" priority="1822">
      <formula>LEN(TRIM(B21))&gt;0</formula>
    </cfRule>
  </conditionalFormatting>
  <conditionalFormatting sqref="B24:Q423">
    <cfRule type="containsBlanks" dxfId="411" priority="1015">
      <formula>LEN(TRIM(B24))=0</formula>
    </cfRule>
  </conditionalFormatting>
  <conditionalFormatting sqref="H11:H14">
    <cfRule type="containsBlanks" dxfId="410" priority="1836">
      <formula>LEN(TRIM(H11))=0</formula>
    </cfRule>
  </conditionalFormatting>
  <conditionalFormatting sqref="H24">
    <cfRule type="expression" dxfId="409" priority="1835">
      <formula>$H25=""</formula>
    </cfRule>
  </conditionalFormatting>
  <conditionalFormatting sqref="H26">
    <cfRule type="expression" dxfId="408" priority="1834">
      <formula>$H$25=""</formula>
    </cfRule>
    <cfRule type="expression" dxfId="407" priority="977">
      <formula>$H27=""</formula>
    </cfRule>
  </conditionalFormatting>
  <conditionalFormatting sqref="H28">
    <cfRule type="expression" dxfId="406" priority="1833">
      <formula>$H$25=""</formula>
    </cfRule>
    <cfRule type="expression" dxfId="405" priority="976">
      <formula>$H29=""</formula>
    </cfRule>
  </conditionalFormatting>
  <conditionalFormatting sqref="H30">
    <cfRule type="expression" dxfId="404" priority="1818">
      <formula>$H$25=""</formula>
    </cfRule>
    <cfRule type="expression" dxfId="403" priority="975">
      <formula>$H31=""</formula>
    </cfRule>
  </conditionalFormatting>
  <conditionalFormatting sqref="H32">
    <cfRule type="expression" dxfId="402" priority="1816">
      <formula>$H$25=""</formula>
    </cfRule>
    <cfRule type="expression" dxfId="401" priority="974">
      <formula>$H33=""</formula>
    </cfRule>
  </conditionalFormatting>
  <conditionalFormatting sqref="H34">
    <cfRule type="expression" dxfId="400" priority="1813">
      <formula>$H$25=""</formula>
    </cfRule>
    <cfRule type="expression" dxfId="399" priority="973">
      <formula>$H35=""</formula>
    </cfRule>
  </conditionalFormatting>
  <conditionalFormatting sqref="H36">
    <cfRule type="expression" dxfId="398" priority="1809">
      <formula>$H37=""</formula>
    </cfRule>
    <cfRule type="expression" dxfId="397" priority="1811">
      <formula>$H$25=""</formula>
    </cfRule>
  </conditionalFormatting>
  <conditionalFormatting sqref="H38">
    <cfRule type="expression" dxfId="396" priority="1807">
      <formula>$H39=""</formula>
    </cfRule>
    <cfRule type="expression" dxfId="395" priority="1808">
      <formula>$H$25=""</formula>
    </cfRule>
  </conditionalFormatting>
  <conditionalFormatting sqref="H40">
    <cfRule type="expression" dxfId="394" priority="1806">
      <formula>$H$25=""</formula>
    </cfRule>
    <cfRule type="expression" dxfId="393" priority="1804">
      <formula>$H41=""</formula>
    </cfRule>
  </conditionalFormatting>
  <conditionalFormatting sqref="H42">
    <cfRule type="expression" dxfId="392" priority="1802">
      <formula>$H43=""</formula>
    </cfRule>
    <cfRule type="expression" dxfId="391" priority="1803">
      <formula>$H$25=""</formula>
    </cfRule>
  </conditionalFormatting>
  <conditionalFormatting sqref="H44">
    <cfRule type="expression" dxfId="390" priority="1800">
      <formula>$H$25=""</formula>
    </cfRule>
    <cfRule type="expression" dxfId="389" priority="972">
      <formula>$H45=""</formula>
    </cfRule>
  </conditionalFormatting>
  <conditionalFormatting sqref="H46">
    <cfRule type="expression" dxfId="388" priority="942">
      <formula>$H47=""</formula>
    </cfRule>
    <cfRule type="expression" dxfId="387" priority="971">
      <formula>$H$25=""</formula>
    </cfRule>
  </conditionalFormatting>
  <conditionalFormatting sqref="H48">
    <cfRule type="expression" dxfId="386" priority="941">
      <formula>$H49=""</formula>
    </cfRule>
    <cfRule type="expression" dxfId="385" priority="970">
      <formula>$H$25=""</formula>
    </cfRule>
  </conditionalFormatting>
  <conditionalFormatting sqref="H50">
    <cfRule type="expression" dxfId="384" priority="959">
      <formula>$H$25=""</formula>
    </cfRule>
    <cfRule type="expression" dxfId="383" priority="940">
      <formula>$H51=""</formula>
    </cfRule>
  </conditionalFormatting>
  <conditionalFormatting sqref="H52">
    <cfRule type="expression" dxfId="382" priority="957">
      <formula>$H$25=""</formula>
    </cfRule>
    <cfRule type="expression" dxfId="381" priority="939">
      <formula>$H53=""</formula>
    </cfRule>
  </conditionalFormatting>
  <conditionalFormatting sqref="H54">
    <cfRule type="expression" dxfId="380" priority="954">
      <formula>$H$25=""</formula>
    </cfRule>
    <cfRule type="expression" dxfId="379" priority="938">
      <formula>$H55=""</formula>
    </cfRule>
  </conditionalFormatting>
  <conditionalFormatting sqref="H56">
    <cfRule type="expression" dxfId="378" priority="952">
      <formula>$H$25=""</formula>
    </cfRule>
    <cfRule type="expression" dxfId="377" priority="950">
      <formula>$H57=""</formula>
    </cfRule>
  </conditionalFormatting>
  <conditionalFormatting sqref="H58">
    <cfRule type="expression" dxfId="376" priority="949">
      <formula>$H$25=""</formula>
    </cfRule>
    <cfRule type="expression" dxfId="375" priority="948">
      <formula>$H59=""</formula>
    </cfRule>
  </conditionalFormatting>
  <conditionalFormatting sqref="H60">
    <cfRule type="expression" dxfId="374" priority="947">
      <formula>$H$25=""</formula>
    </cfRule>
    <cfRule type="expression" dxfId="373" priority="945">
      <formula>$H61=""</formula>
    </cfRule>
  </conditionalFormatting>
  <conditionalFormatting sqref="H62">
    <cfRule type="expression" dxfId="372" priority="943">
      <formula>$H63=""</formula>
    </cfRule>
    <cfRule type="expression" dxfId="371" priority="944">
      <formula>$H$25=""</formula>
    </cfRule>
  </conditionalFormatting>
  <conditionalFormatting sqref="H64">
    <cfRule type="expression" dxfId="370" priority="1759">
      <formula>$H$25=""</formula>
    </cfRule>
    <cfRule type="expression" dxfId="369" priority="937">
      <formula>$H65=""</formula>
    </cfRule>
  </conditionalFormatting>
  <conditionalFormatting sqref="H66">
    <cfRule type="expression" dxfId="368" priority="873">
      <formula>$H67=""</formula>
    </cfRule>
    <cfRule type="expression" dxfId="367" priority="936">
      <formula>$H$25=""</formula>
    </cfRule>
  </conditionalFormatting>
  <conditionalFormatting sqref="H68">
    <cfRule type="expression" dxfId="366" priority="872">
      <formula>$H69=""</formula>
    </cfRule>
    <cfRule type="expression" dxfId="365" priority="935">
      <formula>$H$25=""</formula>
    </cfRule>
  </conditionalFormatting>
  <conditionalFormatting sqref="H70">
    <cfRule type="expression" dxfId="364" priority="871">
      <formula>$H71=""</formula>
    </cfRule>
    <cfRule type="expression" dxfId="363" priority="924">
      <formula>$H$25=""</formula>
    </cfRule>
  </conditionalFormatting>
  <conditionalFormatting sqref="H72">
    <cfRule type="expression" dxfId="362" priority="870">
      <formula>$H73=""</formula>
    </cfRule>
    <cfRule type="expression" dxfId="361" priority="922">
      <formula>$H$25=""</formula>
    </cfRule>
  </conditionalFormatting>
  <conditionalFormatting sqref="H74">
    <cfRule type="expression" dxfId="360" priority="869">
      <formula>$H75=""</formula>
    </cfRule>
    <cfRule type="expression" dxfId="359" priority="919">
      <formula>$H$25=""</formula>
    </cfRule>
  </conditionalFormatting>
  <conditionalFormatting sqref="H76">
    <cfRule type="expression" dxfId="358" priority="917">
      <formula>$H$25=""</formula>
    </cfRule>
    <cfRule type="expression" dxfId="357" priority="915">
      <formula>$H77=""</formula>
    </cfRule>
  </conditionalFormatting>
  <conditionalFormatting sqref="H78">
    <cfRule type="expression" dxfId="356" priority="914">
      <formula>$H$25=""</formula>
    </cfRule>
    <cfRule type="expression" dxfId="355" priority="913">
      <formula>$H79=""</formula>
    </cfRule>
  </conditionalFormatting>
  <conditionalFormatting sqref="H80">
    <cfRule type="expression" dxfId="354" priority="910">
      <formula>$H81=""</formula>
    </cfRule>
    <cfRule type="expression" dxfId="353" priority="912">
      <formula>$H$25=""</formula>
    </cfRule>
  </conditionalFormatting>
  <conditionalFormatting sqref="H82">
    <cfRule type="expression" dxfId="352" priority="908">
      <formula>$H83=""</formula>
    </cfRule>
    <cfRule type="expression" dxfId="351" priority="909">
      <formula>$H$25=""</formula>
    </cfRule>
  </conditionalFormatting>
  <conditionalFormatting sqref="H84">
    <cfRule type="expression" dxfId="350" priority="907">
      <formula>$H$25=""</formula>
    </cfRule>
    <cfRule type="expression" dxfId="349" priority="868">
      <formula>$H85=""</formula>
    </cfRule>
  </conditionalFormatting>
  <conditionalFormatting sqref="H86">
    <cfRule type="expression" dxfId="348" priority="838">
      <formula>$H87=""</formula>
    </cfRule>
    <cfRule type="expression" dxfId="347" priority="867">
      <formula>$H$25=""</formula>
    </cfRule>
  </conditionalFormatting>
  <conditionalFormatting sqref="H88">
    <cfRule type="expression" dxfId="346" priority="837">
      <formula>$H89=""</formula>
    </cfRule>
    <cfRule type="expression" dxfId="345" priority="866">
      <formula>$H$25=""</formula>
    </cfRule>
  </conditionalFormatting>
  <conditionalFormatting sqref="H90">
    <cfRule type="expression" dxfId="344" priority="836">
      <formula>$H91=""</formula>
    </cfRule>
    <cfRule type="expression" dxfId="343" priority="855">
      <formula>$H$25=""</formula>
    </cfRule>
  </conditionalFormatting>
  <conditionalFormatting sqref="H92">
    <cfRule type="expression" dxfId="342" priority="835">
      <formula>$H93=""</formula>
    </cfRule>
    <cfRule type="expression" dxfId="341" priority="853">
      <formula>$H$25=""</formula>
    </cfRule>
  </conditionalFormatting>
  <conditionalFormatting sqref="H94">
    <cfRule type="expression" dxfId="340" priority="850">
      <formula>$H$25=""</formula>
    </cfRule>
    <cfRule type="expression" dxfId="339" priority="834">
      <formula>$H95=""</formula>
    </cfRule>
  </conditionalFormatting>
  <conditionalFormatting sqref="H96">
    <cfRule type="expression" dxfId="338" priority="846">
      <formula>$H97=""</formula>
    </cfRule>
    <cfRule type="expression" dxfId="337" priority="848">
      <formula>$H$25=""</formula>
    </cfRule>
  </conditionalFormatting>
  <conditionalFormatting sqref="H98">
    <cfRule type="expression" dxfId="336" priority="845">
      <formula>$H$25=""</formula>
    </cfRule>
    <cfRule type="expression" dxfId="335" priority="844">
      <formula>$H99=""</formula>
    </cfRule>
  </conditionalFormatting>
  <conditionalFormatting sqref="H100">
    <cfRule type="expression" dxfId="334" priority="841">
      <formula>$H101=""</formula>
    </cfRule>
    <cfRule type="expression" dxfId="333" priority="843">
      <formula>$H$25=""</formula>
    </cfRule>
  </conditionalFormatting>
  <conditionalFormatting sqref="H102">
    <cfRule type="expression" dxfId="332" priority="840">
      <formula>$H$25=""</formula>
    </cfRule>
    <cfRule type="expression" dxfId="331" priority="839">
      <formula>$H103=""</formula>
    </cfRule>
  </conditionalFormatting>
  <conditionalFormatting sqref="H104">
    <cfRule type="expression" dxfId="330" priority="1680">
      <formula>$H$25=""</formula>
    </cfRule>
    <cfRule type="expression" dxfId="329" priority="833">
      <formula>$H105=""</formula>
    </cfRule>
  </conditionalFormatting>
  <conditionalFormatting sqref="H106">
    <cfRule type="expression" dxfId="328" priority="769">
      <formula>$H107=""</formula>
    </cfRule>
    <cfRule type="expression" dxfId="327" priority="832">
      <formula>$H$25=""</formula>
    </cfRule>
  </conditionalFormatting>
  <conditionalFormatting sqref="H108">
    <cfRule type="expression" dxfId="326" priority="831">
      <formula>$H$25=""</formula>
    </cfRule>
    <cfRule type="expression" dxfId="325" priority="768">
      <formula>$H109=""</formula>
    </cfRule>
  </conditionalFormatting>
  <conditionalFormatting sqref="H110">
    <cfRule type="expression" dxfId="324" priority="820">
      <formula>$H$25=""</formula>
    </cfRule>
    <cfRule type="expression" dxfId="323" priority="767">
      <formula>$H111=""</formula>
    </cfRule>
  </conditionalFormatting>
  <conditionalFormatting sqref="H112">
    <cfRule type="expression" dxfId="322" priority="818">
      <formula>$H$25=""</formula>
    </cfRule>
    <cfRule type="expression" dxfId="321" priority="766">
      <formula>$H113=""</formula>
    </cfRule>
  </conditionalFormatting>
  <conditionalFormatting sqref="H114">
    <cfRule type="expression" dxfId="320" priority="815">
      <formula>$H$25=""</formula>
    </cfRule>
    <cfRule type="expression" dxfId="319" priority="765">
      <formula>$H115=""</formula>
    </cfRule>
  </conditionalFormatting>
  <conditionalFormatting sqref="H116">
    <cfRule type="expression" dxfId="318" priority="813">
      <formula>$H$25=""</formula>
    </cfRule>
    <cfRule type="expression" dxfId="317" priority="811">
      <formula>$H117=""</formula>
    </cfRule>
  </conditionalFormatting>
  <conditionalFormatting sqref="H118">
    <cfRule type="expression" dxfId="316" priority="810">
      <formula>$H$25=""</formula>
    </cfRule>
    <cfRule type="expression" dxfId="315" priority="809">
      <formula>$H119=""</formula>
    </cfRule>
  </conditionalFormatting>
  <conditionalFormatting sqref="H120">
    <cfRule type="expression" dxfId="314" priority="808">
      <formula>$H$25=""</formula>
    </cfRule>
    <cfRule type="expression" dxfId="313" priority="806">
      <formula>$H121=""</formula>
    </cfRule>
  </conditionalFormatting>
  <conditionalFormatting sqref="H122">
    <cfRule type="expression" dxfId="312" priority="804">
      <formula>$H123=""</formula>
    </cfRule>
    <cfRule type="expression" dxfId="311" priority="805">
      <formula>$H$25=""</formula>
    </cfRule>
  </conditionalFormatting>
  <conditionalFormatting sqref="H124">
    <cfRule type="expression" dxfId="310" priority="803">
      <formula>$H$25=""</formula>
    </cfRule>
    <cfRule type="expression" dxfId="309" priority="764">
      <formula>$H125=""</formula>
    </cfRule>
  </conditionalFormatting>
  <conditionalFormatting sqref="H126">
    <cfRule type="expression" dxfId="308" priority="734">
      <formula>$H127=""</formula>
    </cfRule>
    <cfRule type="expression" dxfId="307" priority="763">
      <formula>$H$25=""</formula>
    </cfRule>
  </conditionalFormatting>
  <conditionalFormatting sqref="H128">
    <cfRule type="expression" dxfId="306" priority="733">
      <formula>$H129=""</formula>
    </cfRule>
    <cfRule type="expression" dxfId="305" priority="762">
      <formula>$H$25=""</formula>
    </cfRule>
  </conditionalFormatting>
  <conditionalFormatting sqref="H130">
    <cfRule type="expression" dxfId="304" priority="732">
      <formula>$H131=""</formula>
    </cfRule>
    <cfRule type="expression" dxfId="303" priority="751">
      <formula>$H$25=""</formula>
    </cfRule>
  </conditionalFormatting>
  <conditionalFormatting sqref="H132">
    <cfRule type="expression" dxfId="302" priority="731">
      <formula>$H133=""</formula>
    </cfRule>
    <cfRule type="expression" dxfId="301" priority="749">
      <formula>$H$25=""</formula>
    </cfRule>
  </conditionalFormatting>
  <conditionalFormatting sqref="H134">
    <cfRule type="expression" dxfId="300" priority="730">
      <formula>$H135=""</formula>
    </cfRule>
    <cfRule type="expression" dxfId="299" priority="746">
      <formula>$H$25=""</formula>
    </cfRule>
  </conditionalFormatting>
  <conditionalFormatting sqref="H136">
    <cfRule type="expression" dxfId="298" priority="744">
      <formula>$H$25=""</formula>
    </cfRule>
    <cfRule type="expression" dxfId="297" priority="742">
      <formula>$H137=""</formula>
    </cfRule>
  </conditionalFormatting>
  <conditionalFormatting sqref="H138">
    <cfRule type="expression" dxfId="296" priority="741">
      <formula>$H$25=""</formula>
    </cfRule>
    <cfRule type="expression" dxfId="295" priority="740">
      <formula>$H139=""</formula>
    </cfRule>
  </conditionalFormatting>
  <conditionalFormatting sqref="H140">
    <cfRule type="expression" dxfId="294" priority="737">
      <formula>$H141=""</formula>
    </cfRule>
    <cfRule type="expression" dxfId="293" priority="739">
      <formula>$H$25=""</formula>
    </cfRule>
  </conditionalFormatting>
  <conditionalFormatting sqref="H142">
    <cfRule type="expression" dxfId="292" priority="736">
      <formula>$H$25=""</formula>
    </cfRule>
    <cfRule type="expression" dxfId="291" priority="735">
      <formula>$H143=""</formula>
    </cfRule>
  </conditionalFormatting>
  <conditionalFormatting sqref="H144">
    <cfRule type="expression" dxfId="290" priority="1601">
      <formula>$H$25=""</formula>
    </cfRule>
    <cfRule type="expression" dxfId="289" priority="729">
      <formula>$H145=""</formula>
    </cfRule>
  </conditionalFormatting>
  <conditionalFormatting sqref="H146">
    <cfRule type="expression" dxfId="288" priority="728">
      <formula>$H$25=""</formula>
    </cfRule>
    <cfRule type="expression" dxfId="287" priority="665">
      <formula>$H147=""</formula>
    </cfRule>
  </conditionalFormatting>
  <conditionalFormatting sqref="H148">
    <cfRule type="expression" dxfId="286" priority="664">
      <formula>$H149=""</formula>
    </cfRule>
    <cfRule type="expression" dxfId="285" priority="727">
      <formula>$H$25=""</formula>
    </cfRule>
  </conditionalFormatting>
  <conditionalFormatting sqref="H150">
    <cfRule type="expression" dxfId="284" priority="716">
      <formula>$H$25=""</formula>
    </cfRule>
    <cfRule type="expression" dxfId="283" priority="663">
      <formula>$H151=""</formula>
    </cfRule>
  </conditionalFormatting>
  <conditionalFormatting sqref="H152">
    <cfRule type="expression" dxfId="282" priority="662">
      <formula>$H153=""</formula>
    </cfRule>
    <cfRule type="expression" dxfId="281" priority="714">
      <formula>$H$25=""</formula>
    </cfRule>
  </conditionalFormatting>
  <conditionalFormatting sqref="H154">
    <cfRule type="expression" dxfId="280" priority="661">
      <formula>$H155=""</formula>
    </cfRule>
    <cfRule type="expression" dxfId="279" priority="711">
      <formula>$H$25=""</formula>
    </cfRule>
  </conditionalFormatting>
  <conditionalFormatting sqref="H156">
    <cfRule type="expression" dxfId="278" priority="709">
      <formula>$H$25=""</formula>
    </cfRule>
    <cfRule type="expression" dxfId="277" priority="707">
      <formula>$H157=""</formula>
    </cfRule>
  </conditionalFormatting>
  <conditionalFormatting sqref="H158">
    <cfRule type="expression" dxfId="276" priority="706">
      <formula>$H$25=""</formula>
    </cfRule>
    <cfRule type="expression" dxfId="275" priority="705">
      <formula>$H159=""</formula>
    </cfRule>
  </conditionalFormatting>
  <conditionalFormatting sqref="H160">
    <cfRule type="expression" dxfId="274" priority="704">
      <formula>$H$25=""</formula>
    </cfRule>
    <cfRule type="expression" dxfId="273" priority="702">
      <formula>$H161=""</formula>
    </cfRule>
  </conditionalFormatting>
  <conditionalFormatting sqref="H162">
    <cfRule type="expression" dxfId="272" priority="700">
      <formula>$H163=""</formula>
    </cfRule>
    <cfRule type="expression" dxfId="271" priority="701">
      <formula>$H$25=""</formula>
    </cfRule>
  </conditionalFormatting>
  <conditionalFormatting sqref="H164">
    <cfRule type="expression" dxfId="270" priority="699">
      <formula>$H$25=""</formula>
    </cfRule>
    <cfRule type="expression" dxfId="269" priority="660">
      <formula>$H165=""</formula>
    </cfRule>
  </conditionalFormatting>
  <conditionalFormatting sqref="H166">
    <cfRule type="expression" dxfId="268" priority="630">
      <formula>$H167=""</formula>
    </cfRule>
    <cfRule type="expression" dxfId="267" priority="659">
      <formula>$H$25=""</formula>
    </cfRule>
  </conditionalFormatting>
  <conditionalFormatting sqref="H168">
    <cfRule type="expression" dxfId="266" priority="629">
      <formula>$H169=""</formula>
    </cfRule>
    <cfRule type="expression" dxfId="265" priority="658">
      <formula>$H$25=""</formula>
    </cfRule>
  </conditionalFormatting>
  <conditionalFormatting sqref="H170">
    <cfRule type="expression" dxfId="264" priority="628">
      <formula>$H171=""</formula>
    </cfRule>
    <cfRule type="expression" dxfId="263" priority="647">
      <formula>$H$25=""</formula>
    </cfRule>
  </conditionalFormatting>
  <conditionalFormatting sqref="H172">
    <cfRule type="expression" dxfId="262" priority="627">
      <formula>$H173=""</formula>
    </cfRule>
    <cfRule type="expression" dxfId="261" priority="645">
      <formula>$H$25=""</formula>
    </cfRule>
  </conditionalFormatting>
  <conditionalFormatting sqref="H174">
    <cfRule type="expression" dxfId="260" priority="626">
      <formula>$H175=""</formula>
    </cfRule>
    <cfRule type="expression" dxfId="259" priority="642">
      <formula>$H$25=""</formula>
    </cfRule>
  </conditionalFormatting>
  <conditionalFormatting sqref="H176">
    <cfRule type="expression" dxfId="258" priority="640">
      <formula>$H$25=""</formula>
    </cfRule>
    <cfRule type="expression" dxfId="257" priority="638">
      <formula>$H177=""</formula>
    </cfRule>
  </conditionalFormatting>
  <conditionalFormatting sqref="H178">
    <cfRule type="expression" dxfId="256" priority="637">
      <formula>$H$25=""</formula>
    </cfRule>
    <cfRule type="expression" dxfId="255" priority="636">
      <formula>$H179=""</formula>
    </cfRule>
  </conditionalFormatting>
  <conditionalFormatting sqref="H180">
    <cfRule type="expression" dxfId="254" priority="635">
      <formula>$H$25=""</formula>
    </cfRule>
    <cfRule type="expression" dxfId="253" priority="633">
      <formula>$H181=""</formula>
    </cfRule>
  </conditionalFormatting>
  <conditionalFormatting sqref="H182">
    <cfRule type="expression" dxfId="252" priority="632">
      <formula>$H$25=""</formula>
    </cfRule>
    <cfRule type="expression" dxfId="251" priority="631">
      <formula>$H183=""</formula>
    </cfRule>
  </conditionalFormatting>
  <conditionalFormatting sqref="H184">
    <cfRule type="expression" dxfId="250" priority="1518">
      <formula>$H$25=""</formula>
    </cfRule>
    <cfRule type="expression" dxfId="249" priority="625">
      <formula>$H185=""</formula>
    </cfRule>
  </conditionalFormatting>
  <conditionalFormatting sqref="H186">
    <cfRule type="expression" dxfId="248" priority="624">
      <formula>$H$25=""</formula>
    </cfRule>
    <cfRule type="expression" dxfId="247" priority="561">
      <formula>$H187=""</formula>
    </cfRule>
  </conditionalFormatting>
  <conditionalFormatting sqref="H188">
    <cfRule type="expression" dxfId="246" priority="623">
      <formula>$H$25=""</formula>
    </cfRule>
    <cfRule type="expression" dxfId="245" priority="560">
      <formula>$H189=""</formula>
    </cfRule>
  </conditionalFormatting>
  <conditionalFormatting sqref="H190">
    <cfRule type="expression" dxfId="244" priority="612">
      <formula>$H$25=""</formula>
    </cfRule>
    <cfRule type="expression" dxfId="243" priority="559">
      <formula>$H191=""</formula>
    </cfRule>
  </conditionalFormatting>
  <conditionalFormatting sqref="H192">
    <cfRule type="expression" dxfId="242" priority="610">
      <formula>$H$25=""</formula>
    </cfRule>
    <cfRule type="expression" dxfId="241" priority="558">
      <formula>$H193=""</formula>
    </cfRule>
  </conditionalFormatting>
  <conditionalFormatting sqref="H194">
    <cfRule type="expression" dxfId="240" priority="607">
      <formula>$H$25=""</formula>
    </cfRule>
    <cfRule type="expression" dxfId="239" priority="557">
      <formula>$H195=""</formula>
    </cfRule>
  </conditionalFormatting>
  <conditionalFormatting sqref="H196">
    <cfRule type="expression" dxfId="238" priority="605">
      <formula>$H$25=""</formula>
    </cfRule>
    <cfRule type="expression" dxfId="237" priority="603">
      <formula>$H197=""</formula>
    </cfRule>
  </conditionalFormatting>
  <conditionalFormatting sqref="H198">
    <cfRule type="expression" dxfId="236" priority="601">
      <formula>$H199=""</formula>
    </cfRule>
    <cfRule type="expression" dxfId="235" priority="602">
      <formula>$H$25=""</formula>
    </cfRule>
  </conditionalFormatting>
  <conditionalFormatting sqref="H200">
    <cfRule type="expression" dxfId="234" priority="598">
      <formula>$H201=""</formula>
    </cfRule>
    <cfRule type="expression" dxfId="233" priority="600">
      <formula>$H$25=""</formula>
    </cfRule>
  </conditionalFormatting>
  <conditionalFormatting sqref="H202">
    <cfRule type="expression" dxfId="232" priority="597">
      <formula>$H$25=""</formula>
    </cfRule>
    <cfRule type="expression" dxfId="231" priority="596">
      <formula>$H203=""</formula>
    </cfRule>
  </conditionalFormatting>
  <conditionalFormatting sqref="H204">
    <cfRule type="expression" dxfId="230" priority="595">
      <formula>$H$25=""</formula>
    </cfRule>
    <cfRule type="expression" dxfId="229" priority="556">
      <formula>$H205=""</formula>
    </cfRule>
  </conditionalFormatting>
  <conditionalFormatting sqref="H206">
    <cfRule type="expression" dxfId="228" priority="526">
      <formula>$H207=""</formula>
    </cfRule>
    <cfRule type="expression" dxfId="227" priority="555">
      <formula>$H$25=""</formula>
    </cfRule>
  </conditionalFormatting>
  <conditionalFormatting sqref="H208">
    <cfRule type="expression" dxfId="226" priority="525">
      <formula>$H209=""</formula>
    </cfRule>
    <cfRule type="expression" dxfId="225" priority="554">
      <formula>$H$25=""</formula>
    </cfRule>
  </conditionalFormatting>
  <conditionalFormatting sqref="H210">
    <cfRule type="expression" dxfId="224" priority="524">
      <formula>$H211=""</formula>
    </cfRule>
    <cfRule type="expression" dxfId="223" priority="543">
      <formula>$H$25=""</formula>
    </cfRule>
  </conditionalFormatting>
  <conditionalFormatting sqref="H212">
    <cfRule type="expression" dxfId="222" priority="541">
      <formula>$H$25=""</formula>
    </cfRule>
    <cfRule type="expression" dxfId="221" priority="523">
      <formula>$H213=""</formula>
    </cfRule>
  </conditionalFormatting>
  <conditionalFormatting sqref="H214">
    <cfRule type="expression" dxfId="220" priority="522">
      <formula>$H215=""</formula>
    </cfRule>
    <cfRule type="expression" dxfId="219" priority="538">
      <formula>$H$25=""</formula>
    </cfRule>
  </conditionalFormatting>
  <conditionalFormatting sqref="H216">
    <cfRule type="expression" dxfId="218" priority="536">
      <formula>$H$25=""</formula>
    </cfRule>
    <cfRule type="expression" dxfId="217" priority="534">
      <formula>$H217=""</formula>
    </cfRule>
  </conditionalFormatting>
  <conditionalFormatting sqref="H218">
    <cfRule type="expression" dxfId="216" priority="532">
      <formula>$H219=""</formula>
    </cfRule>
    <cfRule type="expression" dxfId="215" priority="533">
      <formula>$H$25=""</formula>
    </cfRule>
  </conditionalFormatting>
  <conditionalFormatting sqref="H220">
    <cfRule type="expression" dxfId="214" priority="531">
      <formula>$H$25=""</formula>
    </cfRule>
    <cfRule type="expression" dxfId="213" priority="529">
      <formula>$H221=""</formula>
    </cfRule>
  </conditionalFormatting>
  <conditionalFormatting sqref="H222">
    <cfRule type="expression" dxfId="212" priority="528">
      <formula>$H$25=""</formula>
    </cfRule>
    <cfRule type="expression" dxfId="211" priority="527">
      <formula>$H223=""</formula>
    </cfRule>
  </conditionalFormatting>
  <conditionalFormatting sqref="H224">
    <cfRule type="expression" dxfId="210" priority="1435">
      <formula>$H$25=""</formula>
    </cfRule>
    <cfRule type="expression" dxfId="209" priority="521">
      <formula>$H225=""</formula>
    </cfRule>
  </conditionalFormatting>
  <conditionalFormatting sqref="H226">
    <cfRule type="expression" dxfId="208" priority="520">
      <formula>$H$25=""</formula>
    </cfRule>
    <cfRule type="expression" dxfId="207" priority="457">
      <formula>$H227=""</formula>
    </cfRule>
  </conditionalFormatting>
  <conditionalFormatting sqref="H228">
    <cfRule type="expression" dxfId="206" priority="456">
      <formula>$H229=""</formula>
    </cfRule>
    <cfRule type="expression" dxfId="205" priority="519">
      <formula>$H$25=""</formula>
    </cfRule>
  </conditionalFormatting>
  <conditionalFormatting sqref="H230">
    <cfRule type="expression" dxfId="204" priority="508">
      <formula>$H$25=""</formula>
    </cfRule>
    <cfRule type="expression" dxfId="203" priority="455">
      <formula>$H231=""</formula>
    </cfRule>
  </conditionalFormatting>
  <conditionalFormatting sqref="H232">
    <cfRule type="expression" dxfId="202" priority="506">
      <formula>$H$25=""</formula>
    </cfRule>
    <cfRule type="expression" dxfId="201" priority="454">
      <formula>$H233=""</formula>
    </cfRule>
  </conditionalFormatting>
  <conditionalFormatting sqref="H234">
    <cfRule type="expression" dxfId="200" priority="503">
      <formula>$H$25=""</formula>
    </cfRule>
    <cfRule type="expression" dxfId="199" priority="453">
      <formula>$H235=""</formula>
    </cfRule>
  </conditionalFormatting>
  <conditionalFormatting sqref="H236">
    <cfRule type="expression" dxfId="198" priority="501">
      <formula>$H$25=""</formula>
    </cfRule>
    <cfRule type="expression" dxfId="197" priority="499">
      <formula>$H237=""</formula>
    </cfRule>
  </conditionalFormatting>
  <conditionalFormatting sqref="H238">
    <cfRule type="expression" dxfId="196" priority="498">
      <formula>$H$25=""</formula>
    </cfRule>
    <cfRule type="expression" dxfId="195" priority="497">
      <formula>$H239=""</formula>
    </cfRule>
  </conditionalFormatting>
  <conditionalFormatting sqref="H240">
    <cfRule type="expression" dxfId="194" priority="496">
      <formula>$H$25=""</formula>
    </cfRule>
    <cfRule type="expression" dxfId="193" priority="494">
      <formula>$H241=""</formula>
    </cfRule>
  </conditionalFormatting>
  <conditionalFormatting sqref="H242">
    <cfRule type="expression" dxfId="192" priority="493">
      <formula>$H$25=""</formula>
    </cfRule>
    <cfRule type="expression" dxfId="191" priority="492">
      <formula>$H243=""</formula>
    </cfRule>
  </conditionalFormatting>
  <conditionalFormatting sqref="H244">
    <cfRule type="expression" dxfId="190" priority="452">
      <formula>$H245=""</formula>
    </cfRule>
    <cfRule type="expression" dxfId="189" priority="491">
      <formula>$H$25=""</formula>
    </cfRule>
  </conditionalFormatting>
  <conditionalFormatting sqref="H246">
    <cfRule type="expression" dxfId="188" priority="451">
      <formula>$H$25=""</formula>
    </cfRule>
    <cfRule type="expression" dxfId="187" priority="422">
      <formula>$H247=""</formula>
    </cfRule>
  </conditionalFormatting>
  <conditionalFormatting sqref="H248">
    <cfRule type="expression" dxfId="186" priority="450">
      <formula>$H$25=""</formula>
    </cfRule>
    <cfRule type="expression" dxfId="185" priority="421">
      <formula>$H249=""</formula>
    </cfRule>
  </conditionalFormatting>
  <conditionalFormatting sqref="H250">
    <cfRule type="expression" dxfId="184" priority="439">
      <formula>$H$25=""</formula>
    </cfRule>
    <cfRule type="expression" dxfId="183" priority="420">
      <formula>$H251=""</formula>
    </cfRule>
  </conditionalFormatting>
  <conditionalFormatting sqref="H252">
    <cfRule type="expression" dxfId="182" priority="437">
      <formula>$H$25=""</formula>
    </cfRule>
    <cfRule type="expression" dxfId="181" priority="419">
      <formula>$H253=""</formula>
    </cfRule>
  </conditionalFormatting>
  <conditionalFormatting sqref="H254">
    <cfRule type="expression" dxfId="180" priority="434">
      <formula>$H$25=""</formula>
    </cfRule>
    <cfRule type="expression" dxfId="179" priority="418">
      <formula>$H255=""</formula>
    </cfRule>
  </conditionalFormatting>
  <conditionalFormatting sqref="H256">
    <cfRule type="expression" dxfId="178" priority="432">
      <formula>$H$25=""</formula>
    </cfRule>
    <cfRule type="expression" dxfId="177" priority="430">
      <formula>$H257=""</formula>
    </cfRule>
  </conditionalFormatting>
  <conditionalFormatting sqref="H258">
    <cfRule type="expression" dxfId="176" priority="429">
      <formula>$H$25=""</formula>
    </cfRule>
    <cfRule type="expression" dxfId="175" priority="428">
      <formula>$H259=""</formula>
    </cfRule>
  </conditionalFormatting>
  <conditionalFormatting sqref="H260">
    <cfRule type="expression" dxfId="174" priority="427">
      <formula>$H$25=""</formula>
    </cfRule>
    <cfRule type="expression" dxfId="173" priority="425">
      <formula>$H261=""</formula>
    </cfRule>
  </conditionalFormatting>
  <conditionalFormatting sqref="H262">
    <cfRule type="expression" dxfId="172" priority="423">
      <formula>$H263=""</formula>
    </cfRule>
    <cfRule type="expression" dxfId="171" priority="424">
      <formula>$H$25=""</formula>
    </cfRule>
  </conditionalFormatting>
  <conditionalFormatting sqref="H264">
    <cfRule type="expression" dxfId="170" priority="1360">
      <formula>$H$25=""</formula>
    </cfRule>
    <cfRule type="expression" dxfId="169" priority="417">
      <formula>$H265=""</formula>
    </cfRule>
  </conditionalFormatting>
  <conditionalFormatting sqref="H266">
    <cfRule type="expression" dxfId="168" priority="353">
      <formula>$H267=""</formula>
    </cfRule>
    <cfRule type="expression" dxfId="167" priority="416">
      <formula>$H$25=""</formula>
    </cfRule>
  </conditionalFormatting>
  <conditionalFormatting sqref="H268">
    <cfRule type="expression" dxfId="166" priority="352">
      <formula>$H269=""</formula>
    </cfRule>
    <cfRule type="expression" dxfId="165" priority="415">
      <formula>$H$25=""</formula>
    </cfRule>
  </conditionalFormatting>
  <conditionalFormatting sqref="H270">
    <cfRule type="expression" dxfId="164" priority="404">
      <formula>$H$25=""</formula>
    </cfRule>
    <cfRule type="expression" dxfId="163" priority="351">
      <formula>$H271=""</formula>
    </cfRule>
  </conditionalFormatting>
  <conditionalFormatting sqref="H272">
    <cfRule type="expression" dxfId="162" priority="402">
      <formula>$H$25=""</formula>
    </cfRule>
    <cfRule type="expression" dxfId="161" priority="350">
      <formula>$H273=""</formula>
    </cfRule>
  </conditionalFormatting>
  <conditionalFormatting sqref="H274">
    <cfRule type="expression" dxfId="160" priority="399">
      <formula>$H$25=""</formula>
    </cfRule>
    <cfRule type="expression" dxfId="159" priority="349">
      <formula>$H275=""</formula>
    </cfRule>
  </conditionalFormatting>
  <conditionalFormatting sqref="H276">
    <cfRule type="expression" dxfId="158" priority="397">
      <formula>$H$25=""</formula>
    </cfRule>
    <cfRule type="expression" dxfId="157" priority="395">
      <formula>$H277=""</formula>
    </cfRule>
  </conditionalFormatting>
  <conditionalFormatting sqref="H278">
    <cfRule type="expression" dxfId="156" priority="393">
      <formula>$H279=""</formula>
    </cfRule>
    <cfRule type="expression" dxfId="155" priority="394">
      <formula>$H$25=""</formula>
    </cfRule>
  </conditionalFormatting>
  <conditionalFormatting sqref="H280">
    <cfRule type="expression" dxfId="154" priority="392">
      <formula>$H$25=""</formula>
    </cfRule>
    <cfRule type="expression" dxfId="153" priority="390">
      <formula>$H281=""</formula>
    </cfRule>
  </conditionalFormatting>
  <conditionalFormatting sqref="H282">
    <cfRule type="expression" dxfId="152" priority="388">
      <formula>$H283=""</formula>
    </cfRule>
    <cfRule type="expression" dxfId="151" priority="389">
      <formula>$H$25=""</formula>
    </cfRule>
  </conditionalFormatting>
  <conditionalFormatting sqref="H284">
    <cfRule type="expression" dxfId="150" priority="387">
      <formula>$H$25=""</formula>
    </cfRule>
    <cfRule type="expression" dxfId="149" priority="348">
      <formula>$H285=""</formula>
    </cfRule>
  </conditionalFormatting>
  <conditionalFormatting sqref="H286">
    <cfRule type="expression" dxfId="148" priority="347">
      <formula>$H$25=""</formula>
    </cfRule>
    <cfRule type="expression" dxfId="147" priority="318">
      <formula>$H287=""</formula>
    </cfRule>
  </conditionalFormatting>
  <conditionalFormatting sqref="H288">
    <cfRule type="expression" dxfId="146" priority="346">
      <formula>$H$25=""</formula>
    </cfRule>
    <cfRule type="expression" dxfId="145" priority="317">
      <formula>$H289=""</formula>
    </cfRule>
  </conditionalFormatting>
  <conditionalFormatting sqref="H290">
    <cfRule type="expression" dxfId="144" priority="335">
      <formula>$H$25=""</formula>
    </cfRule>
    <cfRule type="expression" dxfId="143" priority="316">
      <formula>$H291=""</formula>
    </cfRule>
  </conditionalFormatting>
  <conditionalFormatting sqref="H292">
    <cfRule type="expression" dxfId="142" priority="333">
      <formula>$H$25=""</formula>
    </cfRule>
    <cfRule type="expression" dxfId="141" priority="315">
      <formula>$H293=""</formula>
    </cfRule>
  </conditionalFormatting>
  <conditionalFormatting sqref="H294">
    <cfRule type="expression" dxfId="140" priority="330">
      <formula>$H$25=""</formula>
    </cfRule>
    <cfRule type="expression" dxfId="139" priority="314">
      <formula>$H295=""</formula>
    </cfRule>
  </conditionalFormatting>
  <conditionalFormatting sqref="H296">
    <cfRule type="expression" dxfId="138" priority="328">
      <formula>$H$25=""</formula>
    </cfRule>
    <cfRule type="expression" dxfId="137" priority="326">
      <formula>$H297=""</formula>
    </cfRule>
  </conditionalFormatting>
  <conditionalFormatting sqref="H298">
    <cfRule type="expression" dxfId="136" priority="325">
      <formula>$H$25=""</formula>
    </cfRule>
    <cfRule type="expression" dxfId="135" priority="324">
      <formula>$H299=""</formula>
    </cfRule>
  </conditionalFormatting>
  <conditionalFormatting sqref="H300">
    <cfRule type="expression" dxfId="134" priority="323">
      <formula>$H$25=""</formula>
    </cfRule>
    <cfRule type="expression" dxfId="133" priority="321">
      <formula>$H301=""</formula>
    </cfRule>
  </conditionalFormatting>
  <conditionalFormatting sqref="H302">
    <cfRule type="expression" dxfId="132" priority="320">
      <formula>$H$25=""</formula>
    </cfRule>
    <cfRule type="expression" dxfId="131" priority="319">
      <formula>$H303=""</formula>
    </cfRule>
  </conditionalFormatting>
  <conditionalFormatting sqref="H304">
    <cfRule type="expression" dxfId="130" priority="1281">
      <formula>$H$25=""</formula>
    </cfRule>
    <cfRule type="expression" dxfId="129" priority="313">
      <formula>$H305=""</formula>
    </cfRule>
  </conditionalFormatting>
  <conditionalFormatting sqref="H306">
    <cfRule type="expression" dxfId="128" priority="312">
      <formula>$H$25=""</formula>
    </cfRule>
    <cfRule type="expression" dxfId="127" priority="249">
      <formula>$H307=""</formula>
    </cfRule>
  </conditionalFormatting>
  <conditionalFormatting sqref="H308">
    <cfRule type="expression" dxfId="126" priority="248">
      <formula>$H309=""</formula>
    </cfRule>
    <cfRule type="expression" dxfId="125" priority="311">
      <formula>$H$25=""</formula>
    </cfRule>
  </conditionalFormatting>
  <conditionalFormatting sqref="H310">
    <cfRule type="expression" dxfId="124" priority="300">
      <formula>$H$25=""</formula>
    </cfRule>
    <cfRule type="expression" dxfId="123" priority="247">
      <formula>$H311=""</formula>
    </cfRule>
  </conditionalFormatting>
  <conditionalFormatting sqref="H312">
    <cfRule type="expression" dxfId="122" priority="298">
      <formula>$H$25=""</formula>
    </cfRule>
    <cfRule type="expression" dxfId="121" priority="246">
      <formula>$H313=""</formula>
    </cfRule>
  </conditionalFormatting>
  <conditionalFormatting sqref="H314">
    <cfRule type="expression" dxfId="120" priority="295">
      <formula>$H$25=""</formula>
    </cfRule>
    <cfRule type="expression" dxfId="119" priority="245">
      <formula>$H315=""</formula>
    </cfRule>
  </conditionalFormatting>
  <conditionalFormatting sqref="H316">
    <cfRule type="expression" dxfId="118" priority="293">
      <formula>$H$25=""</formula>
    </cfRule>
    <cfRule type="expression" dxfId="117" priority="291">
      <formula>$H317=""</formula>
    </cfRule>
  </conditionalFormatting>
  <conditionalFormatting sqref="H318">
    <cfRule type="expression" dxfId="116" priority="290">
      <formula>$H$25=""</formula>
    </cfRule>
    <cfRule type="expression" dxfId="115" priority="289">
      <formula>$H319=""</formula>
    </cfRule>
  </conditionalFormatting>
  <conditionalFormatting sqref="H320">
    <cfRule type="expression" dxfId="114" priority="288">
      <formula>$H$25=""</formula>
    </cfRule>
    <cfRule type="expression" dxfId="113" priority="286">
      <formula>$H321=""</formula>
    </cfRule>
  </conditionalFormatting>
  <conditionalFormatting sqref="H322">
    <cfRule type="expression" dxfId="112" priority="284">
      <formula>$H323=""</formula>
    </cfRule>
    <cfRule type="expression" dxfId="111" priority="285">
      <formula>$H$25=""</formula>
    </cfRule>
  </conditionalFormatting>
  <conditionalFormatting sqref="H324">
    <cfRule type="expression" dxfId="110" priority="283">
      <formula>$H$25=""</formula>
    </cfRule>
    <cfRule type="expression" dxfId="109" priority="244">
      <formula>$H325=""</formula>
    </cfRule>
  </conditionalFormatting>
  <conditionalFormatting sqref="H326">
    <cfRule type="expression" dxfId="108" priority="214">
      <formula>$H327=""</formula>
    </cfRule>
    <cfRule type="expression" dxfId="107" priority="243">
      <formula>$H$25=""</formula>
    </cfRule>
  </conditionalFormatting>
  <conditionalFormatting sqref="H328">
    <cfRule type="expression" dxfId="106" priority="242">
      <formula>$H$25=""</formula>
    </cfRule>
    <cfRule type="expression" dxfId="105" priority="213">
      <formula>$H329=""</formula>
    </cfRule>
  </conditionalFormatting>
  <conditionalFormatting sqref="H330">
    <cfRule type="expression" dxfId="104" priority="212">
      <formula>$H331=""</formula>
    </cfRule>
    <cfRule type="expression" dxfId="103" priority="231">
      <formula>$H$25=""</formula>
    </cfRule>
  </conditionalFormatting>
  <conditionalFormatting sqref="H332">
    <cfRule type="expression" dxfId="102" priority="211">
      <formula>$H333=""</formula>
    </cfRule>
    <cfRule type="expression" dxfId="101" priority="229">
      <formula>$H$25=""</formula>
    </cfRule>
  </conditionalFormatting>
  <conditionalFormatting sqref="H334">
    <cfRule type="expression" dxfId="100" priority="210">
      <formula>$H335=""</formula>
    </cfRule>
    <cfRule type="expression" dxfId="99" priority="226">
      <formula>$H$25=""</formula>
    </cfRule>
  </conditionalFormatting>
  <conditionalFormatting sqref="H336">
    <cfRule type="expression" dxfId="98" priority="224">
      <formula>$H$25=""</formula>
    </cfRule>
    <cfRule type="expression" dxfId="97" priority="222">
      <formula>$H337=""</formula>
    </cfRule>
  </conditionalFormatting>
  <conditionalFormatting sqref="H338">
    <cfRule type="expression" dxfId="96" priority="220">
      <formula>$H339=""</formula>
    </cfRule>
    <cfRule type="expression" dxfId="95" priority="221">
      <formula>$H$25=""</formula>
    </cfRule>
  </conditionalFormatting>
  <conditionalFormatting sqref="H340">
    <cfRule type="expression" dxfId="94" priority="219">
      <formula>$H$25=""</formula>
    </cfRule>
    <cfRule type="expression" dxfId="93" priority="217">
      <formula>$H341=""</formula>
    </cfRule>
  </conditionalFormatting>
  <conditionalFormatting sqref="H342">
    <cfRule type="expression" dxfId="92" priority="216">
      <formula>$H$25=""</formula>
    </cfRule>
    <cfRule type="expression" dxfId="91" priority="215">
      <formula>$H343=""</formula>
    </cfRule>
  </conditionalFormatting>
  <conditionalFormatting sqref="H344">
    <cfRule type="expression" dxfId="90" priority="1191">
      <formula>$H$25=""</formula>
    </cfRule>
    <cfRule type="expression" dxfId="89" priority="209">
      <formula>$H345=""</formula>
    </cfRule>
  </conditionalFormatting>
  <conditionalFormatting sqref="H346">
    <cfRule type="expression" dxfId="88" priority="208">
      <formula>$H$25=""</formula>
    </cfRule>
    <cfRule type="expression" dxfId="87" priority="145">
      <formula>$H347=""</formula>
    </cfRule>
  </conditionalFormatting>
  <conditionalFormatting sqref="H348">
    <cfRule type="expression" dxfId="86" priority="207">
      <formula>$H$25=""</formula>
    </cfRule>
    <cfRule type="expression" dxfId="85" priority="144">
      <formula>$H349=""</formula>
    </cfRule>
  </conditionalFormatting>
  <conditionalFormatting sqref="H350">
    <cfRule type="expression" dxfId="84" priority="196">
      <formula>$H$25=""</formula>
    </cfRule>
    <cfRule type="expression" dxfId="83" priority="143">
      <formula>$H351=""</formula>
    </cfRule>
  </conditionalFormatting>
  <conditionalFormatting sqref="H352">
    <cfRule type="expression" dxfId="82" priority="194">
      <formula>$H$25=""</formula>
    </cfRule>
    <cfRule type="expression" dxfId="81" priority="142">
      <formula>$H353=""</formula>
    </cfRule>
  </conditionalFormatting>
  <conditionalFormatting sqref="H354">
    <cfRule type="expression" dxfId="80" priority="191">
      <formula>$H$25=""</formula>
    </cfRule>
    <cfRule type="expression" dxfId="79" priority="141">
      <formula>$H355=""</formula>
    </cfRule>
  </conditionalFormatting>
  <conditionalFormatting sqref="H356">
    <cfRule type="expression" dxfId="78" priority="189">
      <formula>$H$25=""</formula>
    </cfRule>
    <cfRule type="expression" dxfId="77" priority="187">
      <formula>$H357=""</formula>
    </cfRule>
  </conditionalFormatting>
  <conditionalFormatting sqref="H358">
    <cfRule type="expression" dxfId="76" priority="186">
      <formula>$H$25=""</formula>
    </cfRule>
    <cfRule type="expression" dxfId="75" priority="185">
      <formula>$H359=""</formula>
    </cfRule>
  </conditionalFormatting>
  <conditionalFormatting sqref="H360">
    <cfRule type="expression" dxfId="74" priority="184">
      <formula>$H$25=""</formula>
    </cfRule>
    <cfRule type="expression" dxfId="73" priority="182">
      <formula>$H361=""</formula>
    </cfRule>
  </conditionalFormatting>
  <conditionalFormatting sqref="H362">
    <cfRule type="expression" dxfId="72" priority="181">
      <formula>$H$25=""</formula>
    </cfRule>
    <cfRule type="expression" dxfId="71" priority="180">
      <formula>$H363=""</formula>
    </cfRule>
  </conditionalFormatting>
  <conditionalFormatting sqref="H364">
    <cfRule type="expression" dxfId="70" priority="179">
      <formula>$H$25=""</formula>
    </cfRule>
    <cfRule type="expression" dxfId="69" priority="140">
      <formula>$H365=""</formula>
    </cfRule>
  </conditionalFormatting>
  <conditionalFormatting sqref="H366">
    <cfRule type="expression" dxfId="68" priority="139">
      <formula>$H$25=""</formula>
    </cfRule>
    <cfRule type="expression" dxfId="67" priority="110">
      <formula>$H367=""</formula>
    </cfRule>
  </conditionalFormatting>
  <conditionalFormatting sqref="H368">
    <cfRule type="expression" dxfId="66" priority="109">
      <formula>$H369=""</formula>
    </cfRule>
    <cfRule type="expression" dxfId="65" priority="138">
      <formula>$H$25=""</formula>
    </cfRule>
  </conditionalFormatting>
  <conditionalFormatting sqref="H370">
    <cfRule type="expression" dxfId="64" priority="127">
      <formula>$H$25=""</formula>
    </cfRule>
    <cfRule type="expression" dxfId="63" priority="108">
      <formula>$H371=""</formula>
    </cfRule>
  </conditionalFormatting>
  <conditionalFormatting sqref="H372">
    <cfRule type="expression" dxfId="62" priority="107">
      <formula>$H373=""</formula>
    </cfRule>
    <cfRule type="expression" dxfId="61" priority="125">
      <formula>$H$25=""</formula>
    </cfRule>
  </conditionalFormatting>
  <conditionalFormatting sqref="H374">
    <cfRule type="expression" dxfId="60" priority="122">
      <formula>$H$25=""</formula>
    </cfRule>
    <cfRule type="expression" dxfId="59" priority="106">
      <formula>$H375=""</formula>
    </cfRule>
  </conditionalFormatting>
  <conditionalFormatting sqref="H376">
    <cfRule type="expression" dxfId="58" priority="120">
      <formula>$H$25=""</formula>
    </cfRule>
    <cfRule type="expression" dxfId="57" priority="118">
      <formula>$H377=""</formula>
    </cfRule>
  </conditionalFormatting>
  <conditionalFormatting sqref="H378">
    <cfRule type="expression" dxfId="56" priority="117">
      <formula>$H$25=""</formula>
    </cfRule>
    <cfRule type="expression" dxfId="55" priority="116">
      <formula>$H379=""</formula>
    </cfRule>
  </conditionalFormatting>
  <conditionalFormatting sqref="H380">
    <cfRule type="expression" dxfId="54" priority="113">
      <formula>$H381=""</formula>
    </cfRule>
    <cfRule type="expression" dxfId="53" priority="115">
      <formula>$H$25=""</formula>
    </cfRule>
  </conditionalFormatting>
  <conditionalFormatting sqref="H382">
    <cfRule type="expression" dxfId="52" priority="112">
      <formula>$H$25=""</formula>
    </cfRule>
    <cfRule type="expression" dxfId="51" priority="111">
      <formula>$H383=""</formula>
    </cfRule>
  </conditionalFormatting>
  <conditionalFormatting sqref="H384">
    <cfRule type="expression" dxfId="50" priority="105">
      <formula>$H385=""</formula>
    </cfRule>
    <cfRule type="expression" dxfId="49" priority="1101">
      <formula>$H$25=""</formula>
    </cfRule>
  </conditionalFormatting>
  <conditionalFormatting sqref="H386">
    <cfRule type="expression" dxfId="48" priority="41">
      <formula>$H387=""</formula>
    </cfRule>
    <cfRule type="expression" dxfId="47" priority="104">
      <formula>$H$25=""</formula>
    </cfRule>
  </conditionalFormatting>
  <conditionalFormatting sqref="H388">
    <cfRule type="expression" dxfId="46" priority="40">
      <formula>$H389=""</formula>
    </cfRule>
    <cfRule type="expression" dxfId="45" priority="103">
      <formula>$H$25=""</formula>
    </cfRule>
  </conditionalFormatting>
  <conditionalFormatting sqref="H390">
    <cfRule type="expression" dxfId="44" priority="92">
      <formula>$H$25=""</formula>
    </cfRule>
    <cfRule type="expression" dxfId="43" priority="39">
      <formula>$H391=""</formula>
    </cfRule>
  </conditionalFormatting>
  <conditionalFormatting sqref="H392">
    <cfRule type="expression" dxfId="42" priority="90">
      <formula>$H$25=""</formula>
    </cfRule>
    <cfRule type="expression" dxfId="41" priority="38">
      <formula>$H393=""</formula>
    </cfRule>
  </conditionalFormatting>
  <conditionalFormatting sqref="H394">
    <cfRule type="expression" dxfId="40" priority="87">
      <formula>$H$25=""</formula>
    </cfRule>
    <cfRule type="expression" dxfId="39" priority="37">
      <formula>$H395=""</formula>
    </cfRule>
  </conditionalFormatting>
  <conditionalFormatting sqref="H396">
    <cfRule type="expression" dxfId="38" priority="85">
      <formula>$H$25=""</formula>
    </cfRule>
    <cfRule type="expression" dxfId="37" priority="83">
      <formula>$H397=""</formula>
    </cfRule>
  </conditionalFormatting>
  <conditionalFormatting sqref="H398">
    <cfRule type="expression" dxfId="36" priority="82">
      <formula>$H$25=""</formula>
    </cfRule>
    <cfRule type="expression" dxfId="35" priority="81">
      <formula>$H399=""</formula>
    </cfRule>
  </conditionalFormatting>
  <conditionalFormatting sqref="H400">
    <cfRule type="expression" dxfId="34" priority="78">
      <formula>$H401=""</formula>
    </cfRule>
    <cfRule type="expression" dxfId="33" priority="80">
      <formula>$H$25=""</formula>
    </cfRule>
  </conditionalFormatting>
  <conditionalFormatting sqref="H402">
    <cfRule type="expression" dxfId="32" priority="77">
      <formula>$H$25=""</formula>
    </cfRule>
    <cfRule type="expression" dxfId="31" priority="76">
      <formula>$H403=""</formula>
    </cfRule>
  </conditionalFormatting>
  <conditionalFormatting sqref="H404">
    <cfRule type="expression" dxfId="30" priority="75">
      <formula>$H$25=""</formula>
    </cfRule>
    <cfRule type="expression" dxfId="29" priority="36">
      <formula>$H405=""</formula>
    </cfRule>
  </conditionalFormatting>
  <conditionalFormatting sqref="H406">
    <cfRule type="expression" dxfId="28" priority="6">
      <formula>$H407=""</formula>
    </cfRule>
    <cfRule type="expression" dxfId="27" priority="35">
      <formula>$H$25=""</formula>
    </cfRule>
  </conditionalFormatting>
  <conditionalFormatting sqref="H408">
    <cfRule type="expression" dxfId="26" priority="5">
      <formula>$H409=""</formula>
    </cfRule>
    <cfRule type="expression" dxfId="25" priority="34">
      <formula>$H$25=""</formula>
    </cfRule>
  </conditionalFormatting>
  <conditionalFormatting sqref="H410">
    <cfRule type="expression" dxfId="24" priority="4">
      <formula>$H411=""</formula>
    </cfRule>
    <cfRule type="expression" dxfId="23" priority="23">
      <formula>$H$25=""</formula>
    </cfRule>
  </conditionalFormatting>
  <conditionalFormatting sqref="H412">
    <cfRule type="expression" dxfId="22" priority="3">
      <formula>$H413=""</formula>
    </cfRule>
    <cfRule type="expression" dxfId="21" priority="21">
      <formula>$H$25=""</formula>
    </cfRule>
  </conditionalFormatting>
  <conditionalFormatting sqref="H414">
    <cfRule type="expression" dxfId="20" priority="2">
      <formula>$H415=""</formula>
    </cfRule>
    <cfRule type="expression" dxfId="19" priority="18">
      <formula>$H$25=""</formula>
    </cfRule>
  </conditionalFormatting>
  <conditionalFormatting sqref="H416">
    <cfRule type="expression" dxfId="18" priority="16">
      <formula>$H$25=""</formula>
    </cfRule>
    <cfRule type="expression" dxfId="17" priority="14">
      <formula>$H417=""</formula>
    </cfRule>
  </conditionalFormatting>
  <conditionalFormatting sqref="H418">
    <cfRule type="expression" dxfId="16" priority="13">
      <formula>$H$25=""</formula>
    </cfRule>
    <cfRule type="expression" dxfId="15" priority="12">
      <formula>$H419=""</formula>
    </cfRule>
  </conditionalFormatting>
  <conditionalFormatting sqref="H420">
    <cfRule type="expression" dxfId="14" priority="11">
      <formula>$H$25=""</formula>
    </cfRule>
    <cfRule type="expression" dxfId="13" priority="9">
      <formula>$H421=""</formula>
    </cfRule>
  </conditionalFormatting>
  <conditionalFormatting sqref="H422">
    <cfRule type="expression" dxfId="12" priority="8">
      <formula>$H$25=""</formula>
    </cfRule>
    <cfRule type="expression" dxfId="11" priority="7">
      <formula>$H423=""</formula>
    </cfRule>
  </conditionalFormatting>
  <conditionalFormatting sqref="L22:N423">
    <cfRule type="expression" dxfId="10" priority="1012">
      <formula>$F$16=1</formula>
    </cfRule>
  </conditionalFormatting>
  <conditionalFormatting sqref="Q7:Q8 T7:U8 P9:W10 P12:W13 Q14:W14">
    <cfRule type="containsBlanks" dxfId="9" priority="1">
      <formula>LEN(TRIM(P7))=0</formula>
    </cfRule>
  </conditionalFormatting>
  <conditionalFormatting sqref="T6">
    <cfRule type="notContainsBlanks" dxfId="8" priority="1823">
      <formula>LEN(TRIM(T6))&gt;0</formula>
    </cfRule>
  </conditionalFormatting>
  <conditionalFormatting sqref="T24:T423">
    <cfRule type="containsBlanks" dxfId="7" priority="1837">
      <formula>LEN(TRIM(T24))=0</formula>
    </cfRule>
  </conditionalFormatting>
  <conditionalFormatting sqref="U4:W5">
    <cfRule type="containsText" dxfId="6" priority="978" operator="containsText" text="エラー">
      <formula>NOT(ISERROR(SEARCH("エラー",U4)))</formula>
    </cfRule>
  </conditionalFormatting>
  <dataValidations count="12">
    <dataValidation type="list" allowBlank="1" showInputMessage="1" showErrorMessage="1" sqref="I24:K423" xr:uid="{F8586C68-E4BD-4A89-AC67-A2F86CE26F98}">
      <formula1>$AB$1:$AB$13</formula1>
    </dataValidation>
    <dataValidation type="list" allowBlank="1" showInputMessage="1" showErrorMessage="1" sqref="Q24:Q423" xr:uid="{D49FF196-00F4-4580-93FF-354F8D1701D0}">
      <formula1>$AD$1:$AD$6</formula1>
    </dataValidation>
    <dataValidation type="list" allowBlank="1" showInputMessage="1" showErrorMessage="1" sqref="G24:G423" xr:uid="{BE018CB2-0ABC-4C95-84A0-968B350012EB}">
      <formula1>"　,男,女"</formula1>
    </dataValidation>
    <dataValidation type="list" imeMode="hiragana" allowBlank="1" showInputMessage="1" sqref="F24:F423" xr:uid="{F419C871-FA6E-4D49-BC42-79B15C5EA6D9}">
      <formula1>"　,中国,ベトナム,インドネシア,フィリピン,タイ,ミャンマー"</formula1>
    </dataValidation>
    <dataValidation type="list" allowBlank="1" showInputMessage="1" showErrorMessage="1" sqref="O24:O423" xr:uid="{4B0EB964-95F1-4DC6-968B-42B039C0ACFC}">
      <formula1>"　,２４時間,就業中のみ"</formula1>
    </dataValidation>
    <dataValidation type="list" allowBlank="1" showInputMessage="1" showErrorMessage="1" sqref="P24:P423" xr:uid="{5557EA34-1093-4D93-BBEE-490CFF423E8B}">
      <formula1>"　,プラン１,プラン２"</formula1>
    </dataValidation>
    <dataValidation type="list" allowBlank="1" showInputMessage="1" showErrorMessage="1" sqref="T24:T423" xr:uid="{04CAF6FF-2118-413A-B2C5-F5EC46E95212}">
      <formula1>"有(外国人技能実習生総合保険),有(特定技能外国人総合保険),有(外国人研修生総合保険),有(その他),無"</formula1>
    </dataValidation>
    <dataValidation allowBlank="1" showInputMessage="1" showErrorMessage="1" prompt="yyyy/mm/dd　形式で入力してください。_x000a_自動的にyyyy年m月d日で表示されます。" sqref="B15 B11" xr:uid="{C6956B92-7FEC-4C2C-BEA2-BF9E0EE7DFDD}"/>
    <dataValidation allowBlank="1" showInputMessage="1" showErrorMessage="1" prompt="ハイフン付で入力してください" sqref="Q7" xr:uid="{5AB259EE-C869-4886-8426-E1EEE420822E}"/>
    <dataValidation allowBlank="1" showInputMessage="1" showErrorMessage="1" prompt="yyyy/mm/dd　形式で入力してください。_x000a_自動的にyyyy年m月d日で表示します。" sqref="H423 H37 H27 H29 H39 H31 H33 H35 H41 H43 H345 H357 H347 H349 H359 H351 H353 H355 H361 H363 H365 H377 H367 H369 H379 H371 H373 H375 H381 H383 H45 H57 H47 H49 H59 H51 H53 H55 H61 H63 H65 H77 H67 H69 H79 H71 H73 H75 H81 H83 H85 H97 H87 H89 H99 H91 H93 H95 H101 H103 H105 H117 H107 H109 H119 H111 H113 H115 H121 H123 H125 H137 H127 H129 H139 H131 H145 H133 H157 H135 H141 H143 H147 H149 H159 H151 H153 H155 H161 H163 H165 H177 H167 H169 H179 H171 H173 H175 H185 H181 H197 H183 H187 H189 H199 H191 H193 H195 H201 H203 H205 H217 H207 H209 H219 H211 H213 H215 H221 H223 H225 H237 H227 H229 H239 H231 H233 H235 H241 H243 H245 H257 H247 H249 H259 H251 H253 H255 H261 H263 H265 H277 H267 H269 H279 H271 H273 H275 H281 H283 H285 H297 H287 H289 H299 H291 H293 H295 H301 H303 H305 H317 H307 H309 H319 H311 H313 H315 H321 H323 H325 H337 H327 H329 H339 H331 H333 H335 H341 H343 H385 H397 H387 H389 H399 H391 H393 H395 H401 H403 H405 H417 H407 H409 H419 H411 H413 H415 H421 H25 L24:N25 L28:N423 L26:N27" xr:uid="{331EEEC9-24D3-408F-9019-3D32919B3140}"/>
    <dataValidation imeMode="off" allowBlank="1" showInputMessage="1" showErrorMessage="1" sqref="B24 B26" xr:uid="{46B74D4C-B14C-4E61-822D-2A5002D3D2DB}"/>
    <dataValidation allowBlank="1" showErrorMessage="1" prompt="yyyy/mm/dd　形式で入力してください。_x000a_自動的にyyyy年m月d日で表示されます。" sqref="H11:H14" xr:uid="{8B743940-CBC9-42A7-A89B-FFB5A4DE106B}"/>
  </dataValidations>
  <pageMargins left="0.39370078740157483" right="0.39370078740157483" top="0.31496062992125984" bottom="0.47244094488188981" header="0.31496062992125984" footer="0.15748031496062992"/>
  <pageSetup paperSize="9" scale="76" fitToHeight="0" orientation="landscape" r:id="rId1"/>
  <headerFooter>
    <oddFooter>&amp;L※ 他の保険契約等（この保険契約の全部または一部に対して支払責任が同じである保険契約または共済契約をいいます。）がある場合には「外国人技能実習生総合保険」または「その他」を選択し、
　その他を選択した場合は裏面にご記入ください。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Group Box 12">
              <controlPr defaultSize="0" autoFill="0" autoPict="0">
                <anchor moveWithCells="1">
                  <from>
                    <xdr:col>1</xdr:col>
                    <xdr:colOff>0</xdr:colOff>
                    <xdr:row>12</xdr:row>
                    <xdr:rowOff>0</xdr:rowOff>
                  </from>
                  <to>
                    <xdr:col>5</xdr:col>
                    <xdr:colOff>9525</xdr:colOff>
                    <xdr:row>13</xdr:row>
                    <xdr:rowOff>161925</xdr:rowOff>
                  </to>
                </anchor>
              </controlPr>
            </control>
          </mc:Choice>
        </mc:AlternateContent>
        <mc:AlternateContent xmlns:mc="http://schemas.openxmlformats.org/markup-compatibility/2006">
          <mc:Choice Requires="x14">
            <control shapeId="4125" r:id="rId5" name="Option Button 29">
              <controlPr locked="0" defaultSize="0" autoFill="0" autoLine="0" autoPict="0">
                <anchor moveWithCells="1">
                  <from>
                    <xdr:col>1</xdr:col>
                    <xdr:colOff>28575</xdr:colOff>
                    <xdr:row>12</xdr:row>
                    <xdr:rowOff>28575</xdr:rowOff>
                  </from>
                  <to>
                    <xdr:col>2</xdr:col>
                    <xdr:colOff>504825</xdr:colOff>
                    <xdr:row>13</xdr:row>
                    <xdr:rowOff>114300</xdr:rowOff>
                  </to>
                </anchor>
              </controlPr>
            </control>
          </mc:Choice>
        </mc:AlternateContent>
        <mc:AlternateContent xmlns:mc="http://schemas.openxmlformats.org/markup-compatibility/2006">
          <mc:Choice Requires="x14">
            <control shapeId="4126" r:id="rId6" name="Option Button 30">
              <controlPr locked="0" defaultSize="0" autoFill="0" autoLine="0" autoPict="0">
                <anchor moveWithCells="1">
                  <from>
                    <xdr:col>2</xdr:col>
                    <xdr:colOff>476250</xdr:colOff>
                    <xdr:row>12</xdr:row>
                    <xdr:rowOff>28575</xdr:rowOff>
                  </from>
                  <to>
                    <xdr:col>4</xdr:col>
                    <xdr:colOff>304800</xdr:colOff>
                    <xdr:row>13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2968BCD-B2E4-4B0F-B02D-FFDEF98A5075}">
          <x14:formula1>
            <xm:f>職業職務一覧!$B$3:$B$40</xm:f>
          </x14:formula1>
          <xm:sqref>R24:R423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C221-B3B1-46F2-A425-A03948F77831}">
  <sheetPr codeName="Sheet7">
    <tabColor theme="8"/>
  </sheetPr>
  <dimension ref="A1:AA10"/>
  <sheetViews>
    <sheetView zoomScaleNormal="100" workbookViewId="0">
      <selection activeCell="Q14" sqref="Q14:W14"/>
    </sheetView>
  </sheetViews>
  <sheetFormatPr defaultRowHeight="13.5" x14ac:dyDescent="0.15"/>
  <cols>
    <col min="1" max="1" width="5.25" style="41" customWidth="1"/>
    <col min="2" max="2" width="6.25" style="41" customWidth="1"/>
    <col min="3" max="3" width="22.25" style="41" customWidth="1"/>
    <col min="4" max="27" width="3.625" style="41" customWidth="1"/>
    <col min="28" max="256" width="9" style="41"/>
    <col min="257" max="257" width="5.25" style="41" customWidth="1"/>
    <col min="258" max="258" width="6.25" style="41" customWidth="1"/>
    <col min="259" max="259" width="22.25" style="41" customWidth="1"/>
    <col min="260" max="271" width="8.5" style="41" bestFit="1" customWidth="1"/>
    <col min="272" max="512" width="9" style="41"/>
    <col min="513" max="513" width="5.25" style="41" customWidth="1"/>
    <col min="514" max="514" width="6.25" style="41" customWidth="1"/>
    <col min="515" max="515" width="22.25" style="41" customWidth="1"/>
    <col min="516" max="527" width="8.5" style="41" bestFit="1" customWidth="1"/>
    <col min="528" max="768" width="9" style="41"/>
    <col min="769" max="769" width="5.25" style="41" customWidth="1"/>
    <col min="770" max="770" width="6.25" style="41" customWidth="1"/>
    <col min="771" max="771" width="22.25" style="41" customWidth="1"/>
    <col min="772" max="783" width="8.5" style="41" bestFit="1" customWidth="1"/>
    <col min="784" max="1024" width="9" style="41"/>
    <col min="1025" max="1025" width="5.25" style="41" customWidth="1"/>
    <col min="1026" max="1026" width="6.25" style="41" customWidth="1"/>
    <col min="1027" max="1027" width="22.25" style="41" customWidth="1"/>
    <col min="1028" max="1039" width="8.5" style="41" bestFit="1" customWidth="1"/>
    <col min="1040" max="1280" width="9" style="41"/>
    <col min="1281" max="1281" width="5.25" style="41" customWidth="1"/>
    <col min="1282" max="1282" width="6.25" style="41" customWidth="1"/>
    <col min="1283" max="1283" width="22.25" style="41" customWidth="1"/>
    <col min="1284" max="1295" width="8.5" style="41" bestFit="1" customWidth="1"/>
    <col min="1296" max="1536" width="9" style="41"/>
    <col min="1537" max="1537" width="5.25" style="41" customWidth="1"/>
    <col min="1538" max="1538" width="6.25" style="41" customWidth="1"/>
    <col min="1539" max="1539" width="22.25" style="41" customWidth="1"/>
    <col min="1540" max="1551" width="8.5" style="41" bestFit="1" customWidth="1"/>
    <col min="1552" max="1792" width="9" style="41"/>
    <col min="1793" max="1793" width="5.25" style="41" customWidth="1"/>
    <col min="1794" max="1794" width="6.25" style="41" customWidth="1"/>
    <col min="1795" max="1795" width="22.25" style="41" customWidth="1"/>
    <col min="1796" max="1807" width="8.5" style="41" bestFit="1" customWidth="1"/>
    <col min="1808" max="2048" width="9" style="41"/>
    <col min="2049" max="2049" width="5.25" style="41" customWidth="1"/>
    <col min="2050" max="2050" width="6.25" style="41" customWidth="1"/>
    <col min="2051" max="2051" width="22.25" style="41" customWidth="1"/>
    <col min="2052" max="2063" width="8.5" style="41" bestFit="1" customWidth="1"/>
    <col min="2064" max="2304" width="9" style="41"/>
    <col min="2305" max="2305" width="5.25" style="41" customWidth="1"/>
    <col min="2306" max="2306" width="6.25" style="41" customWidth="1"/>
    <col min="2307" max="2307" width="22.25" style="41" customWidth="1"/>
    <col min="2308" max="2319" width="8.5" style="41" bestFit="1" customWidth="1"/>
    <col min="2320" max="2560" width="9" style="41"/>
    <col min="2561" max="2561" width="5.25" style="41" customWidth="1"/>
    <col min="2562" max="2562" width="6.25" style="41" customWidth="1"/>
    <col min="2563" max="2563" width="22.25" style="41" customWidth="1"/>
    <col min="2564" max="2575" width="8.5" style="41" bestFit="1" customWidth="1"/>
    <col min="2576" max="2816" width="9" style="41"/>
    <col min="2817" max="2817" width="5.25" style="41" customWidth="1"/>
    <col min="2818" max="2818" width="6.25" style="41" customWidth="1"/>
    <col min="2819" max="2819" width="22.25" style="41" customWidth="1"/>
    <col min="2820" max="2831" width="8.5" style="41" bestFit="1" customWidth="1"/>
    <col min="2832" max="3072" width="9" style="41"/>
    <col min="3073" max="3073" width="5.25" style="41" customWidth="1"/>
    <col min="3074" max="3074" width="6.25" style="41" customWidth="1"/>
    <col min="3075" max="3075" width="22.25" style="41" customWidth="1"/>
    <col min="3076" max="3087" width="8.5" style="41" bestFit="1" customWidth="1"/>
    <col min="3088" max="3328" width="9" style="41"/>
    <col min="3329" max="3329" width="5.25" style="41" customWidth="1"/>
    <col min="3330" max="3330" width="6.25" style="41" customWidth="1"/>
    <col min="3331" max="3331" width="22.25" style="41" customWidth="1"/>
    <col min="3332" max="3343" width="8.5" style="41" bestFit="1" customWidth="1"/>
    <col min="3344" max="3584" width="9" style="41"/>
    <col min="3585" max="3585" width="5.25" style="41" customWidth="1"/>
    <col min="3586" max="3586" width="6.25" style="41" customWidth="1"/>
    <col min="3587" max="3587" width="22.25" style="41" customWidth="1"/>
    <col min="3588" max="3599" width="8.5" style="41" bestFit="1" customWidth="1"/>
    <col min="3600" max="3840" width="9" style="41"/>
    <col min="3841" max="3841" width="5.25" style="41" customWidth="1"/>
    <col min="3842" max="3842" width="6.25" style="41" customWidth="1"/>
    <col min="3843" max="3843" width="22.25" style="41" customWidth="1"/>
    <col min="3844" max="3855" width="8.5" style="41" bestFit="1" customWidth="1"/>
    <col min="3856" max="4096" width="9" style="41"/>
    <col min="4097" max="4097" width="5.25" style="41" customWidth="1"/>
    <col min="4098" max="4098" width="6.25" style="41" customWidth="1"/>
    <col min="4099" max="4099" width="22.25" style="41" customWidth="1"/>
    <col min="4100" max="4111" width="8.5" style="41" bestFit="1" customWidth="1"/>
    <col min="4112" max="4352" width="9" style="41"/>
    <col min="4353" max="4353" width="5.25" style="41" customWidth="1"/>
    <col min="4354" max="4354" width="6.25" style="41" customWidth="1"/>
    <col min="4355" max="4355" width="22.25" style="41" customWidth="1"/>
    <col min="4356" max="4367" width="8.5" style="41" bestFit="1" customWidth="1"/>
    <col min="4368" max="4608" width="9" style="41"/>
    <col min="4609" max="4609" width="5.25" style="41" customWidth="1"/>
    <col min="4610" max="4610" width="6.25" style="41" customWidth="1"/>
    <col min="4611" max="4611" width="22.25" style="41" customWidth="1"/>
    <col min="4612" max="4623" width="8.5" style="41" bestFit="1" customWidth="1"/>
    <col min="4624" max="4864" width="9" style="41"/>
    <col min="4865" max="4865" width="5.25" style="41" customWidth="1"/>
    <col min="4866" max="4866" width="6.25" style="41" customWidth="1"/>
    <col min="4867" max="4867" width="22.25" style="41" customWidth="1"/>
    <col min="4868" max="4879" width="8.5" style="41" bestFit="1" customWidth="1"/>
    <col min="4880" max="5120" width="9" style="41"/>
    <col min="5121" max="5121" width="5.25" style="41" customWidth="1"/>
    <col min="5122" max="5122" width="6.25" style="41" customWidth="1"/>
    <col min="5123" max="5123" width="22.25" style="41" customWidth="1"/>
    <col min="5124" max="5135" width="8.5" style="41" bestFit="1" customWidth="1"/>
    <col min="5136" max="5376" width="9" style="41"/>
    <col min="5377" max="5377" width="5.25" style="41" customWidth="1"/>
    <col min="5378" max="5378" width="6.25" style="41" customWidth="1"/>
    <col min="5379" max="5379" width="22.25" style="41" customWidth="1"/>
    <col min="5380" max="5391" width="8.5" style="41" bestFit="1" customWidth="1"/>
    <col min="5392" max="5632" width="9" style="41"/>
    <col min="5633" max="5633" width="5.25" style="41" customWidth="1"/>
    <col min="5634" max="5634" width="6.25" style="41" customWidth="1"/>
    <col min="5635" max="5635" width="22.25" style="41" customWidth="1"/>
    <col min="5636" max="5647" width="8.5" style="41" bestFit="1" customWidth="1"/>
    <col min="5648" max="5888" width="9" style="41"/>
    <col min="5889" max="5889" width="5.25" style="41" customWidth="1"/>
    <col min="5890" max="5890" width="6.25" style="41" customWidth="1"/>
    <col min="5891" max="5891" width="22.25" style="41" customWidth="1"/>
    <col min="5892" max="5903" width="8.5" style="41" bestFit="1" customWidth="1"/>
    <col min="5904" max="6144" width="9" style="41"/>
    <col min="6145" max="6145" width="5.25" style="41" customWidth="1"/>
    <col min="6146" max="6146" width="6.25" style="41" customWidth="1"/>
    <col min="6147" max="6147" width="22.25" style="41" customWidth="1"/>
    <col min="6148" max="6159" width="8.5" style="41" bestFit="1" customWidth="1"/>
    <col min="6160" max="6400" width="9" style="41"/>
    <col min="6401" max="6401" width="5.25" style="41" customWidth="1"/>
    <col min="6402" max="6402" width="6.25" style="41" customWidth="1"/>
    <col min="6403" max="6403" width="22.25" style="41" customWidth="1"/>
    <col min="6404" max="6415" width="8.5" style="41" bestFit="1" customWidth="1"/>
    <col min="6416" max="6656" width="9" style="41"/>
    <col min="6657" max="6657" width="5.25" style="41" customWidth="1"/>
    <col min="6658" max="6658" width="6.25" style="41" customWidth="1"/>
    <col min="6659" max="6659" width="22.25" style="41" customWidth="1"/>
    <col min="6660" max="6671" width="8.5" style="41" bestFit="1" customWidth="1"/>
    <col min="6672" max="6912" width="9" style="41"/>
    <col min="6913" max="6913" width="5.25" style="41" customWidth="1"/>
    <col min="6914" max="6914" width="6.25" style="41" customWidth="1"/>
    <col min="6915" max="6915" width="22.25" style="41" customWidth="1"/>
    <col min="6916" max="6927" width="8.5" style="41" bestFit="1" customWidth="1"/>
    <col min="6928" max="7168" width="9" style="41"/>
    <col min="7169" max="7169" width="5.25" style="41" customWidth="1"/>
    <col min="7170" max="7170" width="6.25" style="41" customWidth="1"/>
    <col min="7171" max="7171" width="22.25" style="41" customWidth="1"/>
    <col min="7172" max="7183" width="8.5" style="41" bestFit="1" customWidth="1"/>
    <col min="7184" max="7424" width="9" style="41"/>
    <col min="7425" max="7425" width="5.25" style="41" customWidth="1"/>
    <col min="7426" max="7426" width="6.25" style="41" customWidth="1"/>
    <col min="7427" max="7427" width="22.25" style="41" customWidth="1"/>
    <col min="7428" max="7439" width="8.5" style="41" bestFit="1" customWidth="1"/>
    <col min="7440" max="7680" width="9" style="41"/>
    <col min="7681" max="7681" width="5.25" style="41" customWidth="1"/>
    <col min="7682" max="7682" width="6.25" style="41" customWidth="1"/>
    <col min="7683" max="7683" width="22.25" style="41" customWidth="1"/>
    <col min="7684" max="7695" width="8.5" style="41" bestFit="1" customWidth="1"/>
    <col min="7696" max="7936" width="9" style="41"/>
    <col min="7937" max="7937" width="5.25" style="41" customWidth="1"/>
    <col min="7938" max="7938" width="6.25" style="41" customWidth="1"/>
    <col min="7939" max="7939" width="22.25" style="41" customWidth="1"/>
    <col min="7940" max="7951" width="8.5" style="41" bestFit="1" customWidth="1"/>
    <col min="7952" max="8192" width="9" style="41"/>
    <col min="8193" max="8193" width="5.25" style="41" customWidth="1"/>
    <col min="8194" max="8194" width="6.25" style="41" customWidth="1"/>
    <col min="8195" max="8195" width="22.25" style="41" customWidth="1"/>
    <col min="8196" max="8207" width="8.5" style="41" bestFit="1" customWidth="1"/>
    <col min="8208" max="8448" width="9" style="41"/>
    <col min="8449" max="8449" width="5.25" style="41" customWidth="1"/>
    <col min="8450" max="8450" width="6.25" style="41" customWidth="1"/>
    <col min="8451" max="8451" width="22.25" style="41" customWidth="1"/>
    <col min="8452" max="8463" width="8.5" style="41" bestFit="1" customWidth="1"/>
    <col min="8464" max="8704" width="9" style="41"/>
    <col min="8705" max="8705" width="5.25" style="41" customWidth="1"/>
    <col min="8706" max="8706" width="6.25" style="41" customWidth="1"/>
    <col min="8707" max="8707" width="22.25" style="41" customWidth="1"/>
    <col min="8708" max="8719" width="8.5" style="41" bestFit="1" customWidth="1"/>
    <col min="8720" max="8960" width="9" style="41"/>
    <col min="8961" max="8961" width="5.25" style="41" customWidth="1"/>
    <col min="8962" max="8962" width="6.25" style="41" customWidth="1"/>
    <col min="8963" max="8963" width="22.25" style="41" customWidth="1"/>
    <col min="8964" max="8975" width="8.5" style="41" bestFit="1" customWidth="1"/>
    <col min="8976" max="9216" width="9" style="41"/>
    <col min="9217" max="9217" width="5.25" style="41" customWidth="1"/>
    <col min="9218" max="9218" width="6.25" style="41" customWidth="1"/>
    <col min="9219" max="9219" width="22.25" style="41" customWidth="1"/>
    <col min="9220" max="9231" width="8.5" style="41" bestFit="1" customWidth="1"/>
    <col min="9232" max="9472" width="9" style="41"/>
    <col min="9473" max="9473" width="5.25" style="41" customWidth="1"/>
    <col min="9474" max="9474" width="6.25" style="41" customWidth="1"/>
    <col min="9475" max="9475" width="22.25" style="41" customWidth="1"/>
    <col min="9476" max="9487" width="8.5" style="41" bestFit="1" customWidth="1"/>
    <col min="9488" max="9728" width="9" style="41"/>
    <col min="9729" max="9729" width="5.25" style="41" customWidth="1"/>
    <col min="9730" max="9730" width="6.25" style="41" customWidth="1"/>
    <col min="9731" max="9731" width="22.25" style="41" customWidth="1"/>
    <col min="9732" max="9743" width="8.5" style="41" bestFit="1" customWidth="1"/>
    <col min="9744" max="9984" width="9" style="41"/>
    <col min="9985" max="9985" width="5.25" style="41" customWidth="1"/>
    <col min="9986" max="9986" width="6.25" style="41" customWidth="1"/>
    <col min="9987" max="9987" width="22.25" style="41" customWidth="1"/>
    <col min="9988" max="9999" width="8.5" style="41" bestFit="1" customWidth="1"/>
    <col min="10000" max="10240" width="9" style="41"/>
    <col min="10241" max="10241" width="5.25" style="41" customWidth="1"/>
    <col min="10242" max="10242" width="6.25" style="41" customWidth="1"/>
    <col min="10243" max="10243" width="22.25" style="41" customWidth="1"/>
    <col min="10244" max="10255" width="8.5" style="41" bestFit="1" customWidth="1"/>
    <col min="10256" max="10496" width="9" style="41"/>
    <col min="10497" max="10497" width="5.25" style="41" customWidth="1"/>
    <col min="10498" max="10498" width="6.25" style="41" customWidth="1"/>
    <col min="10499" max="10499" width="22.25" style="41" customWidth="1"/>
    <col min="10500" max="10511" width="8.5" style="41" bestFit="1" customWidth="1"/>
    <col min="10512" max="10752" width="9" style="41"/>
    <col min="10753" max="10753" width="5.25" style="41" customWidth="1"/>
    <col min="10754" max="10754" width="6.25" style="41" customWidth="1"/>
    <col min="10755" max="10755" width="22.25" style="41" customWidth="1"/>
    <col min="10756" max="10767" width="8.5" style="41" bestFit="1" customWidth="1"/>
    <col min="10768" max="11008" width="9" style="41"/>
    <col min="11009" max="11009" width="5.25" style="41" customWidth="1"/>
    <col min="11010" max="11010" width="6.25" style="41" customWidth="1"/>
    <col min="11011" max="11011" width="22.25" style="41" customWidth="1"/>
    <col min="11012" max="11023" width="8.5" style="41" bestFit="1" customWidth="1"/>
    <col min="11024" max="11264" width="9" style="41"/>
    <col min="11265" max="11265" width="5.25" style="41" customWidth="1"/>
    <col min="11266" max="11266" width="6.25" style="41" customWidth="1"/>
    <col min="11267" max="11267" width="22.25" style="41" customWidth="1"/>
    <col min="11268" max="11279" width="8.5" style="41" bestFit="1" customWidth="1"/>
    <col min="11280" max="11520" width="9" style="41"/>
    <col min="11521" max="11521" width="5.25" style="41" customWidth="1"/>
    <col min="11522" max="11522" width="6.25" style="41" customWidth="1"/>
    <col min="11523" max="11523" width="22.25" style="41" customWidth="1"/>
    <col min="11524" max="11535" width="8.5" style="41" bestFit="1" customWidth="1"/>
    <col min="11536" max="11776" width="9" style="41"/>
    <col min="11777" max="11777" width="5.25" style="41" customWidth="1"/>
    <col min="11778" max="11778" width="6.25" style="41" customWidth="1"/>
    <col min="11779" max="11779" width="22.25" style="41" customWidth="1"/>
    <col min="11780" max="11791" width="8.5" style="41" bestFit="1" customWidth="1"/>
    <col min="11792" max="12032" width="9" style="41"/>
    <col min="12033" max="12033" width="5.25" style="41" customWidth="1"/>
    <col min="12034" max="12034" width="6.25" style="41" customWidth="1"/>
    <col min="12035" max="12035" width="22.25" style="41" customWidth="1"/>
    <col min="12036" max="12047" width="8.5" style="41" bestFit="1" customWidth="1"/>
    <col min="12048" max="12288" width="9" style="41"/>
    <col min="12289" max="12289" width="5.25" style="41" customWidth="1"/>
    <col min="12290" max="12290" width="6.25" style="41" customWidth="1"/>
    <col min="12291" max="12291" width="22.25" style="41" customWidth="1"/>
    <col min="12292" max="12303" width="8.5" style="41" bestFit="1" customWidth="1"/>
    <col min="12304" max="12544" width="9" style="41"/>
    <col min="12545" max="12545" width="5.25" style="41" customWidth="1"/>
    <col min="12546" max="12546" width="6.25" style="41" customWidth="1"/>
    <col min="12547" max="12547" width="22.25" style="41" customWidth="1"/>
    <col min="12548" max="12559" width="8.5" style="41" bestFit="1" customWidth="1"/>
    <col min="12560" max="12800" width="9" style="41"/>
    <col min="12801" max="12801" width="5.25" style="41" customWidth="1"/>
    <col min="12802" max="12802" width="6.25" style="41" customWidth="1"/>
    <col min="12803" max="12803" width="22.25" style="41" customWidth="1"/>
    <col min="12804" max="12815" width="8.5" style="41" bestFit="1" customWidth="1"/>
    <col min="12816" max="13056" width="9" style="41"/>
    <col min="13057" max="13057" width="5.25" style="41" customWidth="1"/>
    <col min="13058" max="13058" width="6.25" style="41" customWidth="1"/>
    <col min="13059" max="13059" width="22.25" style="41" customWidth="1"/>
    <col min="13060" max="13071" width="8.5" style="41" bestFit="1" customWidth="1"/>
    <col min="13072" max="13312" width="9" style="41"/>
    <col min="13313" max="13313" width="5.25" style="41" customWidth="1"/>
    <col min="13314" max="13314" width="6.25" style="41" customWidth="1"/>
    <col min="13315" max="13315" width="22.25" style="41" customWidth="1"/>
    <col min="13316" max="13327" width="8.5" style="41" bestFit="1" customWidth="1"/>
    <col min="13328" max="13568" width="9" style="41"/>
    <col min="13569" max="13569" width="5.25" style="41" customWidth="1"/>
    <col min="13570" max="13570" width="6.25" style="41" customWidth="1"/>
    <col min="13571" max="13571" width="22.25" style="41" customWidth="1"/>
    <col min="13572" max="13583" width="8.5" style="41" bestFit="1" customWidth="1"/>
    <col min="13584" max="13824" width="9" style="41"/>
    <col min="13825" max="13825" width="5.25" style="41" customWidth="1"/>
    <col min="13826" max="13826" width="6.25" style="41" customWidth="1"/>
    <col min="13827" max="13827" width="22.25" style="41" customWidth="1"/>
    <col min="13828" max="13839" width="8.5" style="41" bestFit="1" customWidth="1"/>
    <col min="13840" max="14080" width="9" style="41"/>
    <col min="14081" max="14081" width="5.25" style="41" customWidth="1"/>
    <col min="14082" max="14082" width="6.25" style="41" customWidth="1"/>
    <col min="14083" max="14083" width="22.25" style="41" customWidth="1"/>
    <col min="14084" max="14095" width="8.5" style="41" bestFit="1" customWidth="1"/>
    <col min="14096" max="14336" width="9" style="41"/>
    <col min="14337" max="14337" width="5.25" style="41" customWidth="1"/>
    <col min="14338" max="14338" width="6.25" style="41" customWidth="1"/>
    <col min="14339" max="14339" width="22.25" style="41" customWidth="1"/>
    <col min="14340" max="14351" width="8.5" style="41" bestFit="1" customWidth="1"/>
    <col min="14352" max="14592" width="9" style="41"/>
    <col min="14593" max="14593" width="5.25" style="41" customWidth="1"/>
    <col min="14594" max="14594" width="6.25" style="41" customWidth="1"/>
    <col min="14595" max="14595" width="22.25" style="41" customWidth="1"/>
    <col min="14596" max="14607" width="8.5" style="41" bestFit="1" customWidth="1"/>
    <col min="14608" max="14848" width="9" style="41"/>
    <col min="14849" max="14849" width="5.25" style="41" customWidth="1"/>
    <col min="14850" max="14850" width="6.25" style="41" customWidth="1"/>
    <col min="14851" max="14851" width="22.25" style="41" customWidth="1"/>
    <col min="14852" max="14863" width="8.5" style="41" bestFit="1" customWidth="1"/>
    <col min="14864" max="15104" width="9" style="41"/>
    <col min="15105" max="15105" width="5.25" style="41" customWidth="1"/>
    <col min="15106" max="15106" width="6.25" style="41" customWidth="1"/>
    <col min="15107" max="15107" width="22.25" style="41" customWidth="1"/>
    <col min="15108" max="15119" width="8.5" style="41" bestFit="1" customWidth="1"/>
    <col min="15120" max="15360" width="9" style="41"/>
    <col min="15361" max="15361" width="5.25" style="41" customWidth="1"/>
    <col min="15362" max="15362" width="6.25" style="41" customWidth="1"/>
    <col min="15363" max="15363" width="22.25" style="41" customWidth="1"/>
    <col min="15364" max="15375" width="8.5" style="41" bestFit="1" customWidth="1"/>
    <col min="15376" max="15616" width="9" style="41"/>
    <col min="15617" max="15617" width="5.25" style="41" customWidth="1"/>
    <col min="15618" max="15618" width="6.25" style="41" customWidth="1"/>
    <col min="15619" max="15619" width="22.25" style="41" customWidth="1"/>
    <col min="15620" max="15631" width="8.5" style="41" bestFit="1" customWidth="1"/>
    <col min="15632" max="15872" width="9" style="41"/>
    <col min="15873" max="15873" width="5.25" style="41" customWidth="1"/>
    <col min="15874" max="15874" width="6.25" style="41" customWidth="1"/>
    <col min="15875" max="15875" width="22.25" style="41" customWidth="1"/>
    <col min="15876" max="15887" width="8.5" style="41" bestFit="1" customWidth="1"/>
    <col min="15888" max="16128" width="9" style="41"/>
    <col min="16129" max="16129" width="5.25" style="41" customWidth="1"/>
    <col min="16130" max="16130" width="6.25" style="41" customWidth="1"/>
    <col min="16131" max="16131" width="22.25" style="41" customWidth="1"/>
    <col min="16132" max="16143" width="8.5" style="41" bestFit="1" customWidth="1"/>
    <col min="16144" max="16384" width="9" style="41"/>
  </cols>
  <sheetData>
    <row r="1" spans="1:27" ht="14.25" thickBot="1" x14ac:dyDescent="0.2">
      <c r="E1" s="42" t="s">
        <v>152</v>
      </c>
    </row>
    <row r="2" spans="1:27" ht="24.75" thickBot="1" x14ac:dyDescent="0.2">
      <c r="A2" s="213" t="s">
        <v>153</v>
      </c>
      <c r="B2" s="214"/>
      <c r="C2" s="214"/>
      <c r="D2" s="214"/>
      <c r="E2" s="215"/>
      <c r="F2" s="43"/>
      <c r="K2" s="43"/>
      <c r="L2" s="43"/>
      <c r="M2" s="43"/>
      <c r="N2" s="43"/>
      <c r="O2" s="43"/>
    </row>
    <row r="3" spans="1:27" ht="24" x14ac:dyDescent="0.15">
      <c r="A3" s="44"/>
      <c r="B3" s="45"/>
      <c r="C3" s="45"/>
      <c r="D3" s="45"/>
      <c r="E3" s="45"/>
      <c r="F3" s="43"/>
      <c r="K3" s="43"/>
      <c r="L3" s="43"/>
      <c r="M3" s="43"/>
      <c r="N3" s="43"/>
      <c r="O3" s="43"/>
    </row>
    <row r="4" spans="1:27" ht="14.25" thickBot="1" x14ac:dyDescent="0.2">
      <c r="A4" s="45"/>
      <c r="B4" s="46">
        <v>1</v>
      </c>
      <c r="C4" s="46">
        <v>2</v>
      </c>
      <c r="D4" s="46">
        <v>3</v>
      </c>
      <c r="E4" s="46">
        <v>4</v>
      </c>
      <c r="F4" s="46">
        <v>5</v>
      </c>
      <c r="G4" s="46">
        <v>6</v>
      </c>
      <c r="H4" s="46">
        <v>7</v>
      </c>
      <c r="I4" s="46">
        <v>8</v>
      </c>
      <c r="J4" s="46">
        <v>9</v>
      </c>
      <c r="K4" s="46">
        <v>10</v>
      </c>
      <c r="L4" s="46">
        <v>11</v>
      </c>
      <c r="M4" s="46">
        <v>12</v>
      </c>
      <c r="N4" s="46">
        <v>13</v>
      </c>
      <c r="O4" s="46">
        <v>14</v>
      </c>
      <c r="P4" s="46">
        <v>15</v>
      </c>
      <c r="Q4" s="46">
        <v>16</v>
      </c>
      <c r="R4" s="46">
        <v>17</v>
      </c>
      <c r="S4" s="46">
        <v>18</v>
      </c>
      <c r="T4" s="46">
        <v>19</v>
      </c>
      <c r="U4" s="46">
        <v>20</v>
      </c>
      <c r="V4" s="46">
        <v>21</v>
      </c>
      <c r="W4" s="46">
        <v>22</v>
      </c>
      <c r="X4" s="46">
        <v>23</v>
      </c>
      <c r="Y4" s="46">
        <v>24</v>
      </c>
      <c r="Z4" s="46">
        <v>25</v>
      </c>
      <c r="AA4" s="46">
        <v>26</v>
      </c>
    </row>
    <row r="5" spans="1:27" ht="19.5" thickBot="1" x14ac:dyDescent="0.2">
      <c r="A5" s="216" t="s">
        <v>154</v>
      </c>
      <c r="B5" s="217"/>
      <c r="C5" s="218"/>
      <c r="D5" s="222" t="s">
        <v>48</v>
      </c>
      <c r="E5" s="223"/>
      <c r="F5" s="223"/>
      <c r="G5" s="223"/>
      <c r="H5" s="223"/>
      <c r="I5" s="223"/>
      <c r="J5" s="223"/>
      <c r="K5" s="223"/>
      <c r="L5" s="223"/>
      <c r="M5" s="223"/>
      <c r="N5" s="223"/>
      <c r="O5" s="223"/>
      <c r="P5" s="223"/>
      <c r="Q5" s="223"/>
      <c r="R5" s="223"/>
      <c r="S5" s="223"/>
      <c r="T5" s="223"/>
      <c r="U5" s="223"/>
      <c r="V5" s="223"/>
      <c r="W5" s="223"/>
      <c r="X5" s="223"/>
      <c r="Y5" s="223"/>
      <c r="Z5" s="223"/>
      <c r="AA5" s="224"/>
    </row>
    <row r="6" spans="1:27" ht="18" thickBot="1" x14ac:dyDescent="0.2">
      <c r="A6" s="219"/>
      <c r="B6" s="220"/>
      <c r="C6" s="221"/>
      <c r="D6" s="225" t="s">
        <v>155</v>
      </c>
      <c r="E6" s="225"/>
      <c r="F6" s="225" t="s">
        <v>156</v>
      </c>
      <c r="G6" s="225"/>
      <c r="H6" s="225" t="s">
        <v>157</v>
      </c>
      <c r="I6" s="225"/>
      <c r="J6" s="225" t="s">
        <v>158</v>
      </c>
      <c r="K6" s="225"/>
      <c r="L6" s="225" t="s">
        <v>159</v>
      </c>
      <c r="M6" s="225"/>
      <c r="N6" s="225" t="s">
        <v>160</v>
      </c>
      <c r="O6" s="225"/>
      <c r="P6" s="225" t="s">
        <v>161</v>
      </c>
      <c r="Q6" s="225"/>
      <c r="R6" s="225" t="s">
        <v>162</v>
      </c>
      <c r="S6" s="225"/>
      <c r="T6" s="225" t="s">
        <v>163</v>
      </c>
      <c r="U6" s="225"/>
      <c r="V6" s="225" t="s">
        <v>164</v>
      </c>
      <c r="W6" s="225"/>
      <c r="X6" s="225" t="s">
        <v>165</v>
      </c>
      <c r="Y6" s="225"/>
      <c r="Z6" s="225" t="s">
        <v>166</v>
      </c>
      <c r="AA6" s="225"/>
    </row>
    <row r="7" spans="1:27" ht="18.75" x14ac:dyDescent="0.15">
      <c r="A7" s="226" t="s">
        <v>167</v>
      </c>
      <c r="B7" s="228" t="s">
        <v>168</v>
      </c>
      <c r="C7" s="229"/>
      <c r="D7" s="230">
        <v>340</v>
      </c>
      <c r="E7" s="230"/>
      <c r="F7" s="230">
        <v>680</v>
      </c>
      <c r="G7" s="230"/>
      <c r="H7" s="230">
        <v>1030</v>
      </c>
      <c r="I7" s="230"/>
      <c r="J7" s="230">
        <v>1360</v>
      </c>
      <c r="K7" s="230"/>
      <c r="L7" s="230">
        <v>1700</v>
      </c>
      <c r="M7" s="230"/>
      <c r="N7" s="230">
        <v>2040</v>
      </c>
      <c r="O7" s="230"/>
      <c r="P7" s="230">
        <v>2380</v>
      </c>
      <c r="Q7" s="230"/>
      <c r="R7" s="230">
        <v>2710</v>
      </c>
      <c r="S7" s="230"/>
      <c r="T7" s="230">
        <v>3050</v>
      </c>
      <c r="U7" s="230"/>
      <c r="V7" s="230">
        <v>3390</v>
      </c>
      <c r="W7" s="230"/>
      <c r="X7" s="230">
        <v>3730</v>
      </c>
      <c r="Y7" s="230"/>
      <c r="Z7" s="230">
        <v>4060</v>
      </c>
      <c r="AA7" s="230"/>
    </row>
    <row r="8" spans="1:27" ht="18.75" x14ac:dyDescent="0.15">
      <c r="A8" s="227"/>
      <c r="B8" s="233" t="s">
        <v>169</v>
      </c>
      <c r="C8" s="234"/>
      <c r="D8" s="230">
        <v>120</v>
      </c>
      <c r="E8" s="230"/>
      <c r="F8" s="230">
        <v>230</v>
      </c>
      <c r="G8" s="230"/>
      <c r="H8" s="230">
        <v>350</v>
      </c>
      <c r="I8" s="230"/>
      <c r="J8" s="230">
        <v>460</v>
      </c>
      <c r="K8" s="230"/>
      <c r="L8" s="230">
        <v>580</v>
      </c>
      <c r="M8" s="230"/>
      <c r="N8" s="230">
        <v>690</v>
      </c>
      <c r="O8" s="230"/>
      <c r="P8" s="230">
        <v>810</v>
      </c>
      <c r="Q8" s="230"/>
      <c r="R8" s="230">
        <v>920</v>
      </c>
      <c r="S8" s="230"/>
      <c r="T8" s="230">
        <v>1040</v>
      </c>
      <c r="U8" s="230"/>
      <c r="V8" s="230">
        <v>1150</v>
      </c>
      <c r="W8" s="230"/>
      <c r="X8" s="230">
        <v>1270</v>
      </c>
      <c r="Y8" s="230"/>
      <c r="Z8" s="230">
        <v>1380</v>
      </c>
      <c r="AA8" s="230"/>
    </row>
    <row r="9" spans="1:27" ht="18.75" x14ac:dyDescent="0.15">
      <c r="A9" s="227"/>
      <c r="B9" s="231" t="s">
        <v>170</v>
      </c>
      <c r="C9" s="232"/>
      <c r="D9" s="230">
        <v>140</v>
      </c>
      <c r="E9" s="230"/>
      <c r="F9" s="230">
        <v>280</v>
      </c>
      <c r="G9" s="230"/>
      <c r="H9" s="230">
        <v>420</v>
      </c>
      <c r="I9" s="230"/>
      <c r="J9" s="230">
        <v>560</v>
      </c>
      <c r="K9" s="230"/>
      <c r="L9" s="230">
        <v>690</v>
      </c>
      <c r="M9" s="230"/>
      <c r="N9" s="230">
        <v>830</v>
      </c>
      <c r="O9" s="230"/>
      <c r="P9" s="230">
        <v>970</v>
      </c>
      <c r="Q9" s="230"/>
      <c r="R9" s="230">
        <v>1110</v>
      </c>
      <c r="S9" s="230"/>
      <c r="T9" s="230">
        <v>1250</v>
      </c>
      <c r="U9" s="230"/>
      <c r="V9" s="230">
        <v>1390</v>
      </c>
      <c r="W9" s="230"/>
      <c r="X9" s="230">
        <v>1510</v>
      </c>
      <c r="Y9" s="230"/>
      <c r="Z9" s="230">
        <v>1650</v>
      </c>
      <c r="AA9" s="230"/>
    </row>
    <row r="10" spans="1:27" ht="18.75" x14ac:dyDescent="0.15">
      <c r="A10" s="227"/>
      <c r="B10" s="231" t="s">
        <v>171</v>
      </c>
      <c r="C10" s="232"/>
      <c r="D10" s="230">
        <v>50</v>
      </c>
      <c r="E10" s="230"/>
      <c r="F10" s="230">
        <v>90</v>
      </c>
      <c r="G10" s="230"/>
      <c r="H10" s="230">
        <v>140</v>
      </c>
      <c r="I10" s="230"/>
      <c r="J10" s="230">
        <v>190</v>
      </c>
      <c r="K10" s="230"/>
      <c r="L10" s="230">
        <v>230</v>
      </c>
      <c r="M10" s="230"/>
      <c r="N10" s="230">
        <v>280</v>
      </c>
      <c r="O10" s="230"/>
      <c r="P10" s="230">
        <v>330</v>
      </c>
      <c r="Q10" s="230"/>
      <c r="R10" s="230">
        <v>370</v>
      </c>
      <c r="S10" s="230"/>
      <c r="T10" s="230">
        <v>420</v>
      </c>
      <c r="U10" s="230"/>
      <c r="V10" s="230">
        <v>470</v>
      </c>
      <c r="W10" s="230"/>
      <c r="X10" s="230">
        <v>510</v>
      </c>
      <c r="Y10" s="230"/>
      <c r="Z10" s="230">
        <v>560</v>
      </c>
      <c r="AA10" s="230"/>
    </row>
  </sheetData>
  <sheetProtection selectLockedCells="1"/>
  <mergeCells count="68">
    <mergeCell ref="T10:U10"/>
    <mergeCell ref="V10:W10"/>
    <mergeCell ref="X10:Y10"/>
    <mergeCell ref="Z10:AA10"/>
    <mergeCell ref="Z9:AA9"/>
    <mergeCell ref="T9:U9"/>
    <mergeCell ref="V9:W9"/>
    <mergeCell ref="X9:Y9"/>
    <mergeCell ref="J9:K9"/>
    <mergeCell ref="L10:M10"/>
    <mergeCell ref="N10:O10"/>
    <mergeCell ref="P10:Q10"/>
    <mergeCell ref="R10:S10"/>
    <mergeCell ref="N9:O9"/>
    <mergeCell ref="P9:Q9"/>
    <mergeCell ref="R9:S9"/>
    <mergeCell ref="L9:M9"/>
    <mergeCell ref="J10:K10"/>
    <mergeCell ref="P8:Q8"/>
    <mergeCell ref="R8:S8"/>
    <mergeCell ref="T8:U8"/>
    <mergeCell ref="V8:W8"/>
    <mergeCell ref="X8:Y8"/>
    <mergeCell ref="Z8:AA8"/>
    <mergeCell ref="V7:W7"/>
    <mergeCell ref="X7:Y7"/>
    <mergeCell ref="Z7:AA7"/>
    <mergeCell ref="B8:C8"/>
    <mergeCell ref="D8:E8"/>
    <mergeCell ref="F8:G8"/>
    <mergeCell ref="H8:I8"/>
    <mergeCell ref="J8:K8"/>
    <mergeCell ref="L8:M8"/>
    <mergeCell ref="N8:O8"/>
    <mergeCell ref="J7:K7"/>
    <mergeCell ref="L7:M7"/>
    <mergeCell ref="N7:O7"/>
    <mergeCell ref="P7:Q7"/>
    <mergeCell ref="R7:S7"/>
    <mergeCell ref="T7:U7"/>
    <mergeCell ref="R6:S6"/>
    <mergeCell ref="T6:U6"/>
    <mergeCell ref="V6:W6"/>
    <mergeCell ref="X6:Y6"/>
    <mergeCell ref="A7:A10"/>
    <mergeCell ref="B7:C7"/>
    <mergeCell ref="D7:E7"/>
    <mergeCell ref="F7:G7"/>
    <mergeCell ref="H7:I7"/>
    <mergeCell ref="B9:C9"/>
    <mergeCell ref="D9:E9"/>
    <mergeCell ref="F9:G9"/>
    <mergeCell ref="H9:I9"/>
    <mergeCell ref="B10:C10"/>
    <mergeCell ref="D10:E10"/>
    <mergeCell ref="F10:G10"/>
    <mergeCell ref="H10:I10"/>
    <mergeCell ref="A2:E2"/>
    <mergeCell ref="A5:C6"/>
    <mergeCell ref="D5:AA5"/>
    <mergeCell ref="D6:E6"/>
    <mergeCell ref="F6:G6"/>
    <mergeCell ref="H6:I6"/>
    <mergeCell ref="J6:K6"/>
    <mergeCell ref="L6:M6"/>
    <mergeCell ref="N6:O6"/>
    <mergeCell ref="P6:Q6"/>
    <mergeCell ref="Z6:AA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77A2A-6E18-492E-BB84-BB4B0ABCE174}">
  <sheetPr codeName="Sheet8">
    <tabColor theme="8"/>
  </sheetPr>
  <dimension ref="A1:AA11"/>
  <sheetViews>
    <sheetView zoomScaleNormal="100" workbookViewId="0">
      <selection activeCell="Q14" sqref="Q14:W14"/>
    </sheetView>
  </sheetViews>
  <sheetFormatPr defaultRowHeight="13.5" x14ac:dyDescent="0.15"/>
  <cols>
    <col min="1" max="1" width="5.25" style="41" customWidth="1"/>
    <col min="2" max="2" width="6.25" style="41" customWidth="1"/>
    <col min="3" max="3" width="22.25" style="41" customWidth="1"/>
    <col min="4" max="27" width="3.625" style="41" customWidth="1"/>
    <col min="28" max="256" width="9" style="41"/>
    <col min="257" max="257" width="5.25" style="41" customWidth="1"/>
    <col min="258" max="258" width="6.25" style="41" customWidth="1"/>
    <col min="259" max="259" width="22.25" style="41" customWidth="1"/>
    <col min="260" max="271" width="8.5" style="41" bestFit="1" customWidth="1"/>
    <col min="272" max="512" width="9" style="41"/>
    <col min="513" max="513" width="5.25" style="41" customWidth="1"/>
    <col min="514" max="514" width="6.25" style="41" customWidth="1"/>
    <col min="515" max="515" width="22.25" style="41" customWidth="1"/>
    <col min="516" max="527" width="8.5" style="41" bestFit="1" customWidth="1"/>
    <col min="528" max="768" width="9" style="41"/>
    <col min="769" max="769" width="5.25" style="41" customWidth="1"/>
    <col min="770" max="770" width="6.25" style="41" customWidth="1"/>
    <col min="771" max="771" width="22.25" style="41" customWidth="1"/>
    <col min="772" max="783" width="8.5" style="41" bestFit="1" customWidth="1"/>
    <col min="784" max="1024" width="9" style="41"/>
    <col min="1025" max="1025" width="5.25" style="41" customWidth="1"/>
    <col min="1026" max="1026" width="6.25" style="41" customWidth="1"/>
    <col min="1027" max="1027" width="22.25" style="41" customWidth="1"/>
    <col min="1028" max="1039" width="8.5" style="41" bestFit="1" customWidth="1"/>
    <col min="1040" max="1280" width="9" style="41"/>
    <col min="1281" max="1281" width="5.25" style="41" customWidth="1"/>
    <col min="1282" max="1282" width="6.25" style="41" customWidth="1"/>
    <col min="1283" max="1283" width="22.25" style="41" customWidth="1"/>
    <col min="1284" max="1295" width="8.5" style="41" bestFit="1" customWidth="1"/>
    <col min="1296" max="1536" width="9" style="41"/>
    <col min="1537" max="1537" width="5.25" style="41" customWidth="1"/>
    <col min="1538" max="1538" width="6.25" style="41" customWidth="1"/>
    <col min="1539" max="1539" width="22.25" style="41" customWidth="1"/>
    <col min="1540" max="1551" width="8.5" style="41" bestFit="1" customWidth="1"/>
    <col min="1552" max="1792" width="9" style="41"/>
    <col min="1793" max="1793" width="5.25" style="41" customWidth="1"/>
    <col min="1794" max="1794" width="6.25" style="41" customWidth="1"/>
    <col min="1795" max="1795" width="22.25" style="41" customWidth="1"/>
    <col min="1796" max="1807" width="8.5" style="41" bestFit="1" customWidth="1"/>
    <col min="1808" max="2048" width="9" style="41"/>
    <col min="2049" max="2049" width="5.25" style="41" customWidth="1"/>
    <col min="2050" max="2050" width="6.25" style="41" customWidth="1"/>
    <col min="2051" max="2051" width="22.25" style="41" customWidth="1"/>
    <col min="2052" max="2063" width="8.5" style="41" bestFit="1" customWidth="1"/>
    <col min="2064" max="2304" width="9" style="41"/>
    <col min="2305" max="2305" width="5.25" style="41" customWidth="1"/>
    <col min="2306" max="2306" width="6.25" style="41" customWidth="1"/>
    <col min="2307" max="2307" width="22.25" style="41" customWidth="1"/>
    <col min="2308" max="2319" width="8.5" style="41" bestFit="1" customWidth="1"/>
    <col min="2320" max="2560" width="9" style="41"/>
    <col min="2561" max="2561" width="5.25" style="41" customWidth="1"/>
    <col min="2562" max="2562" width="6.25" style="41" customWidth="1"/>
    <col min="2563" max="2563" width="22.25" style="41" customWidth="1"/>
    <col min="2564" max="2575" width="8.5" style="41" bestFit="1" customWidth="1"/>
    <col min="2576" max="2816" width="9" style="41"/>
    <col min="2817" max="2817" width="5.25" style="41" customWidth="1"/>
    <col min="2818" max="2818" width="6.25" style="41" customWidth="1"/>
    <col min="2819" max="2819" width="22.25" style="41" customWidth="1"/>
    <col min="2820" max="2831" width="8.5" style="41" bestFit="1" customWidth="1"/>
    <col min="2832" max="3072" width="9" style="41"/>
    <col min="3073" max="3073" width="5.25" style="41" customWidth="1"/>
    <col min="3074" max="3074" width="6.25" style="41" customWidth="1"/>
    <col min="3075" max="3075" width="22.25" style="41" customWidth="1"/>
    <col min="3076" max="3087" width="8.5" style="41" bestFit="1" customWidth="1"/>
    <col min="3088" max="3328" width="9" style="41"/>
    <col min="3329" max="3329" width="5.25" style="41" customWidth="1"/>
    <col min="3330" max="3330" width="6.25" style="41" customWidth="1"/>
    <col min="3331" max="3331" width="22.25" style="41" customWidth="1"/>
    <col min="3332" max="3343" width="8.5" style="41" bestFit="1" customWidth="1"/>
    <col min="3344" max="3584" width="9" style="41"/>
    <col min="3585" max="3585" width="5.25" style="41" customWidth="1"/>
    <col min="3586" max="3586" width="6.25" style="41" customWidth="1"/>
    <col min="3587" max="3587" width="22.25" style="41" customWidth="1"/>
    <col min="3588" max="3599" width="8.5" style="41" bestFit="1" customWidth="1"/>
    <col min="3600" max="3840" width="9" style="41"/>
    <col min="3841" max="3841" width="5.25" style="41" customWidth="1"/>
    <col min="3842" max="3842" width="6.25" style="41" customWidth="1"/>
    <col min="3843" max="3843" width="22.25" style="41" customWidth="1"/>
    <col min="3844" max="3855" width="8.5" style="41" bestFit="1" customWidth="1"/>
    <col min="3856" max="4096" width="9" style="41"/>
    <col min="4097" max="4097" width="5.25" style="41" customWidth="1"/>
    <col min="4098" max="4098" width="6.25" style="41" customWidth="1"/>
    <col min="4099" max="4099" width="22.25" style="41" customWidth="1"/>
    <col min="4100" max="4111" width="8.5" style="41" bestFit="1" customWidth="1"/>
    <col min="4112" max="4352" width="9" style="41"/>
    <col min="4353" max="4353" width="5.25" style="41" customWidth="1"/>
    <col min="4354" max="4354" width="6.25" style="41" customWidth="1"/>
    <col min="4355" max="4355" width="22.25" style="41" customWidth="1"/>
    <col min="4356" max="4367" width="8.5" style="41" bestFit="1" customWidth="1"/>
    <col min="4368" max="4608" width="9" style="41"/>
    <col min="4609" max="4609" width="5.25" style="41" customWidth="1"/>
    <col min="4610" max="4610" width="6.25" style="41" customWidth="1"/>
    <col min="4611" max="4611" width="22.25" style="41" customWidth="1"/>
    <col min="4612" max="4623" width="8.5" style="41" bestFit="1" customWidth="1"/>
    <col min="4624" max="4864" width="9" style="41"/>
    <col min="4865" max="4865" width="5.25" style="41" customWidth="1"/>
    <col min="4866" max="4866" width="6.25" style="41" customWidth="1"/>
    <col min="4867" max="4867" width="22.25" style="41" customWidth="1"/>
    <col min="4868" max="4879" width="8.5" style="41" bestFit="1" customWidth="1"/>
    <col min="4880" max="5120" width="9" style="41"/>
    <col min="5121" max="5121" width="5.25" style="41" customWidth="1"/>
    <col min="5122" max="5122" width="6.25" style="41" customWidth="1"/>
    <col min="5123" max="5123" width="22.25" style="41" customWidth="1"/>
    <col min="5124" max="5135" width="8.5" style="41" bestFit="1" customWidth="1"/>
    <col min="5136" max="5376" width="9" style="41"/>
    <col min="5377" max="5377" width="5.25" style="41" customWidth="1"/>
    <col min="5378" max="5378" width="6.25" style="41" customWidth="1"/>
    <col min="5379" max="5379" width="22.25" style="41" customWidth="1"/>
    <col min="5380" max="5391" width="8.5" style="41" bestFit="1" customWidth="1"/>
    <col min="5392" max="5632" width="9" style="41"/>
    <col min="5633" max="5633" width="5.25" style="41" customWidth="1"/>
    <col min="5634" max="5634" width="6.25" style="41" customWidth="1"/>
    <col min="5635" max="5635" width="22.25" style="41" customWidth="1"/>
    <col min="5636" max="5647" width="8.5" style="41" bestFit="1" customWidth="1"/>
    <col min="5648" max="5888" width="9" style="41"/>
    <col min="5889" max="5889" width="5.25" style="41" customWidth="1"/>
    <col min="5890" max="5890" width="6.25" style="41" customWidth="1"/>
    <col min="5891" max="5891" width="22.25" style="41" customWidth="1"/>
    <col min="5892" max="5903" width="8.5" style="41" bestFit="1" customWidth="1"/>
    <col min="5904" max="6144" width="9" style="41"/>
    <col min="6145" max="6145" width="5.25" style="41" customWidth="1"/>
    <col min="6146" max="6146" width="6.25" style="41" customWidth="1"/>
    <col min="6147" max="6147" width="22.25" style="41" customWidth="1"/>
    <col min="6148" max="6159" width="8.5" style="41" bestFit="1" customWidth="1"/>
    <col min="6160" max="6400" width="9" style="41"/>
    <col min="6401" max="6401" width="5.25" style="41" customWidth="1"/>
    <col min="6402" max="6402" width="6.25" style="41" customWidth="1"/>
    <col min="6403" max="6403" width="22.25" style="41" customWidth="1"/>
    <col min="6404" max="6415" width="8.5" style="41" bestFit="1" customWidth="1"/>
    <col min="6416" max="6656" width="9" style="41"/>
    <col min="6657" max="6657" width="5.25" style="41" customWidth="1"/>
    <col min="6658" max="6658" width="6.25" style="41" customWidth="1"/>
    <col min="6659" max="6659" width="22.25" style="41" customWidth="1"/>
    <col min="6660" max="6671" width="8.5" style="41" bestFit="1" customWidth="1"/>
    <col min="6672" max="6912" width="9" style="41"/>
    <col min="6913" max="6913" width="5.25" style="41" customWidth="1"/>
    <col min="6914" max="6914" width="6.25" style="41" customWidth="1"/>
    <col min="6915" max="6915" width="22.25" style="41" customWidth="1"/>
    <col min="6916" max="6927" width="8.5" style="41" bestFit="1" customWidth="1"/>
    <col min="6928" max="7168" width="9" style="41"/>
    <col min="7169" max="7169" width="5.25" style="41" customWidth="1"/>
    <col min="7170" max="7170" width="6.25" style="41" customWidth="1"/>
    <col min="7171" max="7171" width="22.25" style="41" customWidth="1"/>
    <col min="7172" max="7183" width="8.5" style="41" bestFit="1" customWidth="1"/>
    <col min="7184" max="7424" width="9" style="41"/>
    <col min="7425" max="7425" width="5.25" style="41" customWidth="1"/>
    <col min="7426" max="7426" width="6.25" style="41" customWidth="1"/>
    <col min="7427" max="7427" width="22.25" style="41" customWidth="1"/>
    <col min="7428" max="7439" width="8.5" style="41" bestFit="1" customWidth="1"/>
    <col min="7440" max="7680" width="9" style="41"/>
    <col min="7681" max="7681" width="5.25" style="41" customWidth="1"/>
    <col min="7682" max="7682" width="6.25" style="41" customWidth="1"/>
    <col min="7683" max="7683" width="22.25" style="41" customWidth="1"/>
    <col min="7684" max="7695" width="8.5" style="41" bestFit="1" customWidth="1"/>
    <col min="7696" max="7936" width="9" style="41"/>
    <col min="7937" max="7937" width="5.25" style="41" customWidth="1"/>
    <col min="7938" max="7938" width="6.25" style="41" customWidth="1"/>
    <col min="7939" max="7939" width="22.25" style="41" customWidth="1"/>
    <col min="7940" max="7951" width="8.5" style="41" bestFit="1" customWidth="1"/>
    <col min="7952" max="8192" width="9" style="41"/>
    <col min="8193" max="8193" width="5.25" style="41" customWidth="1"/>
    <col min="8194" max="8194" width="6.25" style="41" customWidth="1"/>
    <col min="8195" max="8195" width="22.25" style="41" customWidth="1"/>
    <col min="8196" max="8207" width="8.5" style="41" bestFit="1" customWidth="1"/>
    <col min="8208" max="8448" width="9" style="41"/>
    <col min="8449" max="8449" width="5.25" style="41" customWidth="1"/>
    <col min="8450" max="8450" width="6.25" style="41" customWidth="1"/>
    <col min="8451" max="8451" width="22.25" style="41" customWidth="1"/>
    <col min="8452" max="8463" width="8.5" style="41" bestFit="1" customWidth="1"/>
    <col min="8464" max="8704" width="9" style="41"/>
    <col min="8705" max="8705" width="5.25" style="41" customWidth="1"/>
    <col min="8706" max="8706" width="6.25" style="41" customWidth="1"/>
    <col min="8707" max="8707" width="22.25" style="41" customWidth="1"/>
    <col min="8708" max="8719" width="8.5" style="41" bestFit="1" customWidth="1"/>
    <col min="8720" max="8960" width="9" style="41"/>
    <col min="8961" max="8961" width="5.25" style="41" customWidth="1"/>
    <col min="8962" max="8962" width="6.25" style="41" customWidth="1"/>
    <col min="8963" max="8963" width="22.25" style="41" customWidth="1"/>
    <col min="8964" max="8975" width="8.5" style="41" bestFit="1" customWidth="1"/>
    <col min="8976" max="9216" width="9" style="41"/>
    <col min="9217" max="9217" width="5.25" style="41" customWidth="1"/>
    <col min="9218" max="9218" width="6.25" style="41" customWidth="1"/>
    <col min="9219" max="9219" width="22.25" style="41" customWidth="1"/>
    <col min="9220" max="9231" width="8.5" style="41" bestFit="1" customWidth="1"/>
    <col min="9232" max="9472" width="9" style="41"/>
    <col min="9473" max="9473" width="5.25" style="41" customWidth="1"/>
    <col min="9474" max="9474" width="6.25" style="41" customWidth="1"/>
    <col min="9475" max="9475" width="22.25" style="41" customWidth="1"/>
    <col min="9476" max="9487" width="8.5" style="41" bestFit="1" customWidth="1"/>
    <col min="9488" max="9728" width="9" style="41"/>
    <col min="9729" max="9729" width="5.25" style="41" customWidth="1"/>
    <col min="9730" max="9730" width="6.25" style="41" customWidth="1"/>
    <col min="9731" max="9731" width="22.25" style="41" customWidth="1"/>
    <col min="9732" max="9743" width="8.5" style="41" bestFit="1" customWidth="1"/>
    <col min="9744" max="9984" width="9" style="41"/>
    <col min="9985" max="9985" width="5.25" style="41" customWidth="1"/>
    <col min="9986" max="9986" width="6.25" style="41" customWidth="1"/>
    <col min="9987" max="9987" width="22.25" style="41" customWidth="1"/>
    <col min="9988" max="9999" width="8.5" style="41" bestFit="1" customWidth="1"/>
    <col min="10000" max="10240" width="9" style="41"/>
    <col min="10241" max="10241" width="5.25" style="41" customWidth="1"/>
    <col min="10242" max="10242" width="6.25" style="41" customWidth="1"/>
    <col min="10243" max="10243" width="22.25" style="41" customWidth="1"/>
    <col min="10244" max="10255" width="8.5" style="41" bestFit="1" customWidth="1"/>
    <col min="10256" max="10496" width="9" style="41"/>
    <col min="10497" max="10497" width="5.25" style="41" customWidth="1"/>
    <col min="10498" max="10498" width="6.25" style="41" customWidth="1"/>
    <col min="10499" max="10499" width="22.25" style="41" customWidth="1"/>
    <col min="10500" max="10511" width="8.5" style="41" bestFit="1" customWidth="1"/>
    <col min="10512" max="10752" width="9" style="41"/>
    <col min="10753" max="10753" width="5.25" style="41" customWidth="1"/>
    <col min="10754" max="10754" width="6.25" style="41" customWidth="1"/>
    <col min="10755" max="10755" width="22.25" style="41" customWidth="1"/>
    <col min="10756" max="10767" width="8.5" style="41" bestFit="1" customWidth="1"/>
    <col min="10768" max="11008" width="9" style="41"/>
    <col min="11009" max="11009" width="5.25" style="41" customWidth="1"/>
    <col min="11010" max="11010" width="6.25" style="41" customWidth="1"/>
    <col min="11011" max="11011" width="22.25" style="41" customWidth="1"/>
    <col min="11012" max="11023" width="8.5" style="41" bestFit="1" customWidth="1"/>
    <col min="11024" max="11264" width="9" style="41"/>
    <col min="11265" max="11265" width="5.25" style="41" customWidth="1"/>
    <col min="11266" max="11266" width="6.25" style="41" customWidth="1"/>
    <col min="11267" max="11267" width="22.25" style="41" customWidth="1"/>
    <col min="11268" max="11279" width="8.5" style="41" bestFit="1" customWidth="1"/>
    <col min="11280" max="11520" width="9" style="41"/>
    <col min="11521" max="11521" width="5.25" style="41" customWidth="1"/>
    <col min="11522" max="11522" width="6.25" style="41" customWidth="1"/>
    <col min="11523" max="11523" width="22.25" style="41" customWidth="1"/>
    <col min="11524" max="11535" width="8.5" style="41" bestFit="1" customWidth="1"/>
    <col min="11536" max="11776" width="9" style="41"/>
    <col min="11777" max="11777" width="5.25" style="41" customWidth="1"/>
    <col min="11778" max="11778" width="6.25" style="41" customWidth="1"/>
    <col min="11779" max="11779" width="22.25" style="41" customWidth="1"/>
    <col min="11780" max="11791" width="8.5" style="41" bestFit="1" customWidth="1"/>
    <col min="11792" max="12032" width="9" style="41"/>
    <col min="12033" max="12033" width="5.25" style="41" customWidth="1"/>
    <col min="12034" max="12034" width="6.25" style="41" customWidth="1"/>
    <col min="12035" max="12035" width="22.25" style="41" customWidth="1"/>
    <col min="12036" max="12047" width="8.5" style="41" bestFit="1" customWidth="1"/>
    <col min="12048" max="12288" width="9" style="41"/>
    <col min="12289" max="12289" width="5.25" style="41" customWidth="1"/>
    <col min="12290" max="12290" width="6.25" style="41" customWidth="1"/>
    <col min="12291" max="12291" width="22.25" style="41" customWidth="1"/>
    <col min="12292" max="12303" width="8.5" style="41" bestFit="1" customWidth="1"/>
    <col min="12304" max="12544" width="9" style="41"/>
    <col min="12545" max="12545" width="5.25" style="41" customWidth="1"/>
    <col min="12546" max="12546" width="6.25" style="41" customWidth="1"/>
    <col min="12547" max="12547" width="22.25" style="41" customWidth="1"/>
    <col min="12548" max="12559" width="8.5" style="41" bestFit="1" customWidth="1"/>
    <col min="12560" max="12800" width="9" style="41"/>
    <col min="12801" max="12801" width="5.25" style="41" customWidth="1"/>
    <col min="12802" max="12802" width="6.25" style="41" customWidth="1"/>
    <col min="12803" max="12803" width="22.25" style="41" customWidth="1"/>
    <col min="12804" max="12815" width="8.5" style="41" bestFit="1" customWidth="1"/>
    <col min="12816" max="13056" width="9" style="41"/>
    <col min="13057" max="13057" width="5.25" style="41" customWidth="1"/>
    <col min="13058" max="13058" width="6.25" style="41" customWidth="1"/>
    <col min="13059" max="13059" width="22.25" style="41" customWidth="1"/>
    <col min="13060" max="13071" width="8.5" style="41" bestFit="1" customWidth="1"/>
    <col min="13072" max="13312" width="9" style="41"/>
    <col min="13313" max="13313" width="5.25" style="41" customWidth="1"/>
    <col min="13314" max="13314" width="6.25" style="41" customWidth="1"/>
    <col min="13315" max="13315" width="22.25" style="41" customWidth="1"/>
    <col min="13316" max="13327" width="8.5" style="41" bestFit="1" customWidth="1"/>
    <col min="13328" max="13568" width="9" style="41"/>
    <col min="13569" max="13569" width="5.25" style="41" customWidth="1"/>
    <col min="13570" max="13570" width="6.25" style="41" customWidth="1"/>
    <col min="13571" max="13571" width="22.25" style="41" customWidth="1"/>
    <col min="13572" max="13583" width="8.5" style="41" bestFit="1" customWidth="1"/>
    <col min="13584" max="13824" width="9" style="41"/>
    <col min="13825" max="13825" width="5.25" style="41" customWidth="1"/>
    <col min="13826" max="13826" width="6.25" style="41" customWidth="1"/>
    <col min="13827" max="13827" width="22.25" style="41" customWidth="1"/>
    <col min="13828" max="13839" width="8.5" style="41" bestFit="1" customWidth="1"/>
    <col min="13840" max="14080" width="9" style="41"/>
    <col min="14081" max="14081" width="5.25" style="41" customWidth="1"/>
    <col min="14082" max="14082" width="6.25" style="41" customWidth="1"/>
    <col min="14083" max="14083" width="22.25" style="41" customWidth="1"/>
    <col min="14084" max="14095" width="8.5" style="41" bestFit="1" customWidth="1"/>
    <col min="14096" max="14336" width="9" style="41"/>
    <col min="14337" max="14337" width="5.25" style="41" customWidth="1"/>
    <col min="14338" max="14338" width="6.25" style="41" customWidth="1"/>
    <col min="14339" max="14339" width="22.25" style="41" customWidth="1"/>
    <col min="14340" max="14351" width="8.5" style="41" bestFit="1" customWidth="1"/>
    <col min="14352" max="14592" width="9" style="41"/>
    <col min="14593" max="14593" width="5.25" style="41" customWidth="1"/>
    <col min="14594" max="14594" width="6.25" style="41" customWidth="1"/>
    <col min="14595" max="14595" width="22.25" style="41" customWidth="1"/>
    <col min="14596" max="14607" width="8.5" style="41" bestFit="1" customWidth="1"/>
    <col min="14608" max="14848" width="9" style="41"/>
    <col min="14849" max="14849" width="5.25" style="41" customWidth="1"/>
    <col min="14850" max="14850" width="6.25" style="41" customWidth="1"/>
    <col min="14851" max="14851" width="22.25" style="41" customWidth="1"/>
    <col min="14852" max="14863" width="8.5" style="41" bestFit="1" customWidth="1"/>
    <col min="14864" max="15104" width="9" style="41"/>
    <col min="15105" max="15105" width="5.25" style="41" customWidth="1"/>
    <col min="15106" max="15106" width="6.25" style="41" customWidth="1"/>
    <col min="15107" max="15107" width="22.25" style="41" customWidth="1"/>
    <col min="15108" max="15119" width="8.5" style="41" bestFit="1" customWidth="1"/>
    <col min="15120" max="15360" width="9" style="41"/>
    <col min="15361" max="15361" width="5.25" style="41" customWidth="1"/>
    <col min="15362" max="15362" width="6.25" style="41" customWidth="1"/>
    <col min="15363" max="15363" width="22.25" style="41" customWidth="1"/>
    <col min="15364" max="15375" width="8.5" style="41" bestFit="1" customWidth="1"/>
    <col min="15376" max="15616" width="9" style="41"/>
    <col min="15617" max="15617" width="5.25" style="41" customWidth="1"/>
    <col min="15618" max="15618" width="6.25" style="41" customWidth="1"/>
    <col min="15619" max="15619" width="22.25" style="41" customWidth="1"/>
    <col min="15620" max="15631" width="8.5" style="41" bestFit="1" customWidth="1"/>
    <col min="15632" max="15872" width="9" style="41"/>
    <col min="15873" max="15873" width="5.25" style="41" customWidth="1"/>
    <col min="15874" max="15874" width="6.25" style="41" customWidth="1"/>
    <col min="15875" max="15875" width="22.25" style="41" customWidth="1"/>
    <col min="15876" max="15887" width="8.5" style="41" bestFit="1" customWidth="1"/>
    <col min="15888" max="16128" width="9" style="41"/>
    <col min="16129" max="16129" width="5.25" style="41" customWidth="1"/>
    <col min="16130" max="16130" width="6.25" style="41" customWidth="1"/>
    <col min="16131" max="16131" width="22.25" style="41" customWidth="1"/>
    <col min="16132" max="16143" width="8.5" style="41" bestFit="1" customWidth="1"/>
    <col min="16144" max="16384" width="9" style="41"/>
  </cols>
  <sheetData>
    <row r="1" spans="1:27" ht="14.25" thickBot="1" x14ac:dyDescent="0.2">
      <c r="E1" s="42" t="s">
        <v>152</v>
      </c>
    </row>
    <row r="2" spans="1:27" ht="24.75" thickBot="1" x14ac:dyDescent="0.2">
      <c r="A2" s="213" t="s">
        <v>153</v>
      </c>
      <c r="B2" s="214"/>
      <c r="C2" s="214"/>
      <c r="D2" s="214"/>
      <c r="E2" s="215"/>
      <c r="F2" s="43"/>
      <c r="K2" s="43"/>
      <c r="L2" s="43"/>
      <c r="M2" s="43"/>
      <c r="N2" s="43"/>
      <c r="O2" s="43"/>
    </row>
    <row r="3" spans="1:27" ht="24" x14ac:dyDescent="0.15">
      <c r="A3" s="44"/>
      <c r="B3" s="45"/>
      <c r="C3" s="45"/>
      <c r="D3" s="45"/>
      <c r="E3" s="45"/>
      <c r="F3" s="43"/>
      <c r="K3" s="43"/>
      <c r="L3" s="43"/>
      <c r="M3" s="43"/>
      <c r="N3" s="43"/>
      <c r="O3" s="43"/>
    </row>
    <row r="4" spans="1:27" ht="14.25" thickBot="1" x14ac:dyDescent="0.2">
      <c r="A4" s="45"/>
      <c r="B4" s="46">
        <v>1</v>
      </c>
      <c r="C4" s="46">
        <v>2</v>
      </c>
      <c r="D4" s="46">
        <v>3</v>
      </c>
      <c r="E4" s="46">
        <v>4</v>
      </c>
      <c r="F4" s="46">
        <v>5</v>
      </c>
      <c r="G4" s="46">
        <v>6</v>
      </c>
      <c r="H4" s="46">
        <v>7</v>
      </c>
      <c r="I4" s="46">
        <v>8</v>
      </c>
      <c r="J4" s="46">
        <v>9</v>
      </c>
      <c r="K4" s="46">
        <v>10</v>
      </c>
      <c r="L4" s="46">
        <v>11</v>
      </c>
      <c r="M4" s="46">
        <v>12</v>
      </c>
      <c r="N4" s="46">
        <v>13</v>
      </c>
      <c r="O4" s="46">
        <v>14</v>
      </c>
      <c r="P4" s="46">
        <v>15</v>
      </c>
      <c r="Q4" s="46">
        <v>16</v>
      </c>
      <c r="R4" s="46">
        <v>17</v>
      </c>
      <c r="S4" s="46">
        <v>18</v>
      </c>
      <c r="T4" s="46">
        <v>19</v>
      </c>
      <c r="U4" s="46">
        <v>20</v>
      </c>
      <c r="V4" s="46">
        <v>21</v>
      </c>
      <c r="W4" s="46">
        <v>22</v>
      </c>
      <c r="X4" s="46">
        <v>23</v>
      </c>
      <c r="Y4" s="46">
        <v>24</v>
      </c>
      <c r="Z4" s="46">
        <v>25</v>
      </c>
      <c r="AA4" s="46">
        <v>26</v>
      </c>
    </row>
    <row r="5" spans="1:27" ht="19.5" thickBot="1" x14ac:dyDescent="0.2">
      <c r="A5" s="216" t="s">
        <v>154</v>
      </c>
      <c r="B5" s="217"/>
      <c r="C5" s="218"/>
      <c r="D5" s="222" t="s">
        <v>48</v>
      </c>
      <c r="E5" s="223"/>
      <c r="F5" s="223"/>
      <c r="G5" s="223"/>
      <c r="H5" s="223"/>
      <c r="I5" s="223"/>
      <c r="J5" s="223"/>
      <c r="K5" s="223"/>
      <c r="L5" s="223"/>
      <c r="M5" s="223"/>
      <c r="N5" s="223"/>
      <c r="O5" s="223"/>
      <c r="P5" s="223"/>
      <c r="Q5" s="223"/>
      <c r="R5" s="223"/>
      <c r="S5" s="223"/>
      <c r="T5" s="223"/>
      <c r="U5" s="223"/>
      <c r="V5" s="223"/>
      <c r="W5" s="223"/>
      <c r="X5" s="223"/>
      <c r="Y5" s="223"/>
      <c r="Z5" s="223"/>
      <c r="AA5" s="224"/>
    </row>
    <row r="6" spans="1:27" ht="18" thickBot="1" x14ac:dyDescent="0.2">
      <c r="A6" s="219"/>
      <c r="B6" s="220"/>
      <c r="C6" s="221"/>
      <c r="D6" s="225" t="s">
        <v>155</v>
      </c>
      <c r="E6" s="225"/>
      <c r="F6" s="225" t="s">
        <v>156</v>
      </c>
      <c r="G6" s="225"/>
      <c r="H6" s="225" t="s">
        <v>157</v>
      </c>
      <c r="I6" s="225"/>
      <c r="J6" s="225" t="s">
        <v>158</v>
      </c>
      <c r="K6" s="225"/>
      <c r="L6" s="225" t="s">
        <v>159</v>
      </c>
      <c r="M6" s="225"/>
      <c r="N6" s="225" t="s">
        <v>160</v>
      </c>
      <c r="O6" s="225"/>
      <c r="P6" s="225" t="s">
        <v>161</v>
      </c>
      <c r="Q6" s="225"/>
      <c r="R6" s="225" t="s">
        <v>162</v>
      </c>
      <c r="S6" s="225"/>
      <c r="T6" s="225" t="s">
        <v>163</v>
      </c>
      <c r="U6" s="225"/>
      <c r="V6" s="225" t="s">
        <v>164</v>
      </c>
      <c r="W6" s="225"/>
      <c r="X6" s="225" t="s">
        <v>165</v>
      </c>
      <c r="Y6" s="225"/>
      <c r="Z6" s="225" t="s">
        <v>166</v>
      </c>
      <c r="AA6" s="225"/>
    </row>
    <row r="7" spans="1:27" ht="18.75" x14ac:dyDescent="0.15">
      <c r="A7" s="226" t="s">
        <v>167</v>
      </c>
      <c r="B7" s="228" t="s">
        <v>168</v>
      </c>
      <c r="C7" s="229"/>
      <c r="D7" s="230">
        <v>340</v>
      </c>
      <c r="E7" s="230"/>
      <c r="F7" s="230">
        <v>680</v>
      </c>
      <c r="G7" s="230"/>
      <c r="H7" s="230">
        <v>1030</v>
      </c>
      <c r="I7" s="230"/>
      <c r="J7" s="230">
        <v>1360</v>
      </c>
      <c r="K7" s="230"/>
      <c r="L7" s="230">
        <v>1700</v>
      </c>
      <c r="M7" s="230"/>
      <c r="N7" s="230">
        <v>2040</v>
      </c>
      <c r="O7" s="230"/>
      <c r="P7" s="230">
        <v>2380</v>
      </c>
      <c r="Q7" s="230"/>
      <c r="R7" s="230">
        <v>2710</v>
      </c>
      <c r="S7" s="230"/>
      <c r="T7" s="230">
        <v>3050</v>
      </c>
      <c r="U7" s="230"/>
      <c r="V7" s="230">
        <v>3390</v>
      </c>
      <c r="W7" s="230"/>
      <c r="X7" s="230">
        <v>3730</v>
      </c>
      <c r="Y7" s="230"/>
      <c r="Z7" s="230">
        <v>4060</v>
      </c>
      <c r="AA7" s="230"/>
    </row>
    <row r="8" spans="1:27" ht="18.75" x14ac:dyDescent="0.15">
      <c r="A8" s="227"/>
      <c r="B8" s="233" t="s">
        <v>169</v>
      </c>
      <c r="C8" s="234"/>
      <c r="D8" s="230">
        <v>120</v>
      </c>
      <c r="E8" s="230"/>
      <c r="F8" s="230">
        <v>230</v>
      </c>
      <c r="G8" s="230"/>
      <c r="H8" s="230">
        <v>350</v>
      </c>
      <c r="I8" s="230"/>
      <c r="J8" s="230">
        <v>460</v>
      </c>
      <c r="K8" s="230"/>
      <c r="L8" s="230">
        <v>580</v>
      </c>
      <c r="M8" s="230"/>
      <c r="N8" s="230">
        <v>690</v>
      </c>
      <c r="O8" s="230"/>
      <c r="P8" s="230">
        <v>810</v>
      </c>
      <c r="Q8" s="230"/>
      <c r="R8" s="230">
        <v>920</v>
      </c>
      <c r="S8" s="230"/>
      <c r="T8" s="230">
        <v>1040</v>
      </c>
      <c r="U8" s="230"/>
      <c r="V8" s="230">
        <v>1150</v>
      </c>
      <c r="W8" s="230"/>
      <c r="X8" s="230">
        <v>1270</v>
      </c>
      <c r="Y8" s="230"/>
      <c r="Z8" s="230">
        <v>1380</v>
      </c>
      <c r="AA8" s="230"/>
    </row>
    <row r="9" spans="1:27" ht="18.75" x14ac:dyDescent="0.15">
      <c r="A9" s="227"/>
      <c r="B9" s="231" t="s">
        <v>170</v>
      </c>
      <c r="C9" s="232"/>
      <c r="D9" s="230">
        <v>110</v>
      </c>
      <c r="E9" s="230"/>
      <c r="F9" s="230">
        <v>230</v>
      </c>
      <c r="G9" s="230"/>
      <c r="H9" s="230">
        <v>330</v>
      </c>
      <c r="I9" s="230"/>
      <c r="J9" s="230">
        <v>440</v>
      </c>
      <c r="K9" s="230"/>
      <c r="L9" s="230">
        <v>550</v>
      </c>
      <c r="M9" s="230"/>
      <c r="N9" s="230">
        <v>660</v>
      </c>
      <c r="O9" s="230"/>
      <c r="P9" s="230">
        <v>770</v>
      </c>
      <c r="Q9" s="230"/>
      <c r="R9" s="230">
        <v>880</v>
      </c>
      <c r="S9" s="230"/>
      <c r="T9" s="230">
        <v>990</v>
      </c>
      <c r="U9" s="230"/>
      <c r="V9" s="230">
        <v>1110</v>
      </c>
      <c r="W9" s="230"/>
      <c r="X9" s="230">
        <v>1200</v>
      </c>
      <c r="Y9" s="230"/>
      <c r="Z9" s="230">
        <v>1310</v>
      </c>
      <c r="AA9" s="230"/>
    </row>
    <row r="10" spans="1:27" ht="18.75" x14ac:dyDescent="0.15">
      <c r="A10" s="227"/>
      <c r="B10" s="231" t="s">
        <v>171</v>
      </c>
      <c r="C10" s="232"/>
      <c r="D10" s="230">
        <v>40</v>
      </c>
      <c r="E10" s="230"/>
      <c r="F10" s="230">
        <v>80</v>
      </c>
      <c r="G10" s="230"/>
      <c r="H10" s="230">
        <v>110</v>
      </c>
      <c r="I10" s="230"/>
      <c r="J10" s="230">
        <v>150</v>
      </c>
      <c r="K10" s="230"/>
      <c r="L10" s="230">
        <v>190</v>
      </c>
      <c r="M10" s="230"/>
      <c r="N10" s="230">
        <v>230</v>
      </c>
      <c r="O10" s="230"/>
      <c r="P10" s="230">
        <v>260</v>
      </c>
      <c r="Q10" s="230"/>
      <c r="R10" s="230">
        <v>300</v>
      </c>
      <c r="S10" s="230"/>
      <c r="T10" s="230">
        <v>340</v>
      </c>
      <c r="U10" s="230"/>
      <c r="V10" s="230">
        <v>380</v>
      </c>
      <c r="W10" s="230"/>
      <c r="X10" s="230">
        <v>410</v>
      </c>
      <c r="Y10" s="230"/>
      <c r="Z10" s="230">
        <v>450</v>
      </c>
      <c r="AA10" s="230"/>
    </row>
    <row r="11" spans="1:27" x14ac:dyDescent="0.15">
      <c r="A11" s="45"/>
      <c r="B11" s="45"/>
      <c r="C11" s="45"/>
      <c r="D11" s="45"/>
      <c r="E11" s="45"/>
      <c r="F11" s="45"/>
      <c r="G11" s="45"/>
      <c r="H11" s="45"/>
      <c r="I11" s="45"/>
      <c r="J11" s="45"/>
      <c r="K11" s="45"/>
      <c r="L11" s="45"/>
      <c r="M11" s="45"/>
      <c r="N11" s="45"/>
      <c r="O11" s="45"/>
    </row>
  </sheetData>
  <sheetProtection selectLockedCells="1"/>
  <mergeCells count="68">
    <mergeCell ref="T10:U10"/>
    <mergeCell ref="V10:W10"/>
    <mergeCell ref="X10:Y10"/>
    <mergeCell ref="Z10:AA10"/>
    <mergeCell ref="Z9:AA9"/>
    <mergeCell ref="T9:U9"/>
    <mergeCell ref="V9:W9"/>
    <mergeCell ref="X9:Y9"/>
    <mergeCell ref="J9:K9"/>
    <mergeCell ref="L10:M10"/>
    <mergeCell ref="N10:O10"/>
    <mergeCell ref="P10:Q10"/>
    <mergeCell ref="R10:S10"/>
    <mergeCell ref="N9:O9"/>
    <mergeCell ref="P9:Q9"/>
    <mergeCell ref="R9:S9"/>
    <mergeCell ref="L9:M9"/>
    <mergeCell ref="J10:K10"/>
    <mergeCell ref="P8:Q8"/>
    <mergeCell ref="R8:S8"/>
    <mergeCell ref="T8:U8"/>
    <mergeCell ref="V8:W8"/>
    <mergeCell ref="X8:Y8"/>
    <mergeCell ref="Z8:AA8"/>
    <mergeCell ref="V7:W7"/>
    <mergeCell ref="X7:Y7"/>
    <mergeCell ref="Z7:AA7"/>
    <mergeCell ref="B8:C8"/>
    <mergeCell ref="D8:E8"/>
    <mergeCell ref="F8:G8"/>
    <mergeCell ref="H8:I8"/>
    <mergeCell ref="J8:K8"/>
    <mergeCell ref="L8:M8"/>
    <mergeCell ref="N8:O8"/>
    <mergeCell ref="J7:K7"/>
    <mergeCell ref="L7:M7"/>
    <mergeCell ref="N7:O7"/>
    <mergeCell ref="P7:Q7"/>
    <mergeCell ref="R7:S7"/>
    <mergeCell ref="T7:U7"/>
    <mergeCell ref="R6:S6"/>
    <mergeCell ref="T6:U6"/>
    <mergeCell ref="V6:W6"/>
    <mergeCell ref="X6:Y6"/>
    <mergeCell ref="A7:A10"/>
    <mergeCell ref="B7:C7"/>
    <mergeCell ref="D7:E7"/>
    <mergeCell ref="F7:G7"/>
    <mergeCell ref="H7:I7"/>
    <mergeCell ref="B9:C9"/>
    <mergeCell ref="D9:E9"/>
    <mergeCell ref="F9:G9"/>
    <mergeCell ref="H9:I9"/>
    <mergeCell ref="B10:C10"/>
    <mergeCell ref="D10:E10"/>
    <mergeCell ref="F10:G10"/>
    <mergeCell ref="H10:I10"/>
    <mergeCell ref="A2:E2"/>
    <mergeCell ref="A5:C6"/>
    <mergeCell ref="D5:AA5"/>
    <mergeCell ref="D6:E6"/>
    <mergeCell ref="F6:G6"/>
    <mergeCell ref="H6:I6"/>
    <mergeCell ref="J6:K6"/>
    <mergeCell ref="L6:M6"/>
    <mergeCell ref="N6:O6"/>
    <mergeCell ref="P6:Q6"/>
    <mergeCell ref="Z6:AA6"/>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1A4B-3DAC-4EF9-B3C6-75FEF01739E9}">
  <sheetPr codeName="Sheet3">
    <pageSetUpPr fitToPage="1"/>
  </sheetPr>
  <dimension ref="A1:AH423"/>
  <sheetViews>
    <sheetView showGridLines="0" zoomScaleNormal="100" workbookViewId="0"/>
  </sheetViews>
  <sheetFormatPr defaultColWidth="9" defaultRowHeight="13.5" x14ac:dyDescent="0.15"/>
  <cols>
    <col min="1" max="1" width="10.625" style="64" customWidth="1"/>
    <col min="2" max="2" width="2.625" style="64" customWidth="1"/>
    <col min="3" max="3" width="7.625" style="64" customWidth="1"/>
    <col min="4" max="4" width="2.625" style="64" customWidth="1"/>
    <col min="5" max="5" width="7.625" style="64" customWidth="1"/>
    <col min="6" max="7" width="9.25" style="64" customWidth="1"/>
    <col min="8" max="8" width="25.875" style="64" customWidth="1"/>
    <col min="9" max="9" width="2.375" style="64" customWidth="1"/>
    <col min="10" max="10" width="8.5" style="64" customWidth="1"/>
    <col min="11" max="11" width="2.375" style="64" customWidth="1"/>
    <col min="12" max="12" width="3.125" style="64" customWidth="1"/>
    <col min="13" max="13" width="5.5" style="64" customWidth="1"/>
    <col min="14" max="14" width="10.5" style="64" customWidth="1"/>
    <col min="15" max="15" width="8.75" style="64" customWidth="1"/>
    <col min="16" max="16" width="9.25" style="64" customWidth="1"/>
    <col min="17" max="17" width="14.625" style="64" customWidth="1"/>
    <col min="18" max="18" width="9.75" style="64" customWidth="1"/>
    <col min="19" max="19" width="12.5" style="64" customWidth="1"/>
    <col min="20" max="20" width="12.125" style="64" customWidth="1"/>
    <col min="21" max="21" width="2.5" style="64" customWidth="1"/>
    <col min="22" max="22" width="3" style="64" customWidth="1"/>
    <col min="23" max="23" width="9.25" style="64" customWidth="1"/>
    <col min="24" max="24" width="7.5" style="64" hidden="1" customWidth="1"/>
    <col min="25" max="25" width="11.625" style="75" hidden="1" customWidth="1"/>
    <col min="26" max="26" width="6.75" style="64" hidden="1" customWidth="1"/>
    <col min="27" max="27" width="21.625" style="64" hidden="1" customWidth="1"/>
    <col min="28" max="28" width="7.125" style="64" hidden="1" customWidth="1"/>
    <col min="29" max="29" width="4" style="64" hidden="1" customWidth="1"/>
    <col min="30" max="30" width="4.75" style="64" hidden="1" customWidth="1"/>
    <col min="31" max="31" width="2.75" style="64" hidden="1" customWidth="1"/>
    <col min="32" max="32" width="6" style="64" hidden="1" customWidth="1"/>
    <col min="33" max="35" width="9" style="64" customWidth="1"/>
    <col min="36" max="16384" width="9" style="64"/>
  </cols>
  <sheetData>
    <row r="1" spans="1:34" ht="15.95" customHeight="1" thickBot="1" x14ac:dyDescent="0.3">
      <c r="A1" s="4"/>
      <c r="B1" s="4"/>
      <c r="C1" s="4"/>
      <c r="D1" s="4"/>
      <c r="E1" s="4"/>
      <c r="F1" s="4"/>
      <c r="G1" s="4"/>
      <c r="H1" s="4"/>
      <c r="I1" s="4"/>
      <c r="J1" s="4"/>
      <c r="K1" s="4"/>
      <c r="L1" s="4"/>
      <c r="M1" s="4"/>
      <c r="N1" s="4"/>
      <c r="O1" s="4"/>
      <c r="P1" s="4"/>
      <c r="Q1" s="4"/>
      <c r="R1" s="4"/>
      <c r="S1" s="4"/>
      <c r="T1" s="4"/>
      <c r="U1" s="4"/>
      <c r="V1" s="4"/>
      <c r="W1" s="4"/>
      <c r="X1" s="59" t="s">
        <v>183</v>
      </c>
      <c r="Y1" s="63" t="s">
        <v>184</v>
      </c>
      <c r="Z1" s="59"/>
      <c r="AA1" s="59"/>
      <c r="AB1" s="59"/>
      <c r="AC1" s="58"/>
      <c r="AD1" s="59"/>
      <c r="AE1" s="59"/>
      <c r="AF1" s="59"/>
      <c r="AG1" s="4"/>
      <c r="AH1" s="4"/>
    </row>
    <row r="2" spans="1:34" ht="15.95" customHeight="1" x14ac:dyDescent="0.25">
      <c r="A2" s="4" t="s">
        <v>1</v>
      </c>
      <c r="B2" s="4"/>
      <c r="C2" s="4"/>
      <c r="D2" s="4"/>
      <c r="E2" s="4"/>
      <c r="F2" s="4"/>
      <c r="G2" s="4"/>
      <c r="H2" s="135" t="s">
        <v>62</v>
      </c>
      <c r="I2" s="136"/>
      <c r="J2" s="136"/>
      <c r="K2" s="136"/>
      <c r="L2" s="136"/>
      <c r="M2" s="136"/>
      <c r="N2" s="136"/>
      <c r="O2" s="136"/>
      <c r="P2" s="136"/>
      <c r="Q2" s="136"/>
      <c r="R2" s="136"/>
      <c r="S2" s="137"/>
      <c r="T2" s="4"/>
      <c r="U2" s="65" t="s">
        <v>2</v>
      </c>
      <c r="V2" s="65"/>
      <c r="W2" s="65"/>
      <c r="X2" s="4"/>
      <c r="Y2" s="61"/>
      <c r="Z2" s="4"/>
      <c r="AA2" s="4" t="s">
        <v>3</v>
      </c>
      <c r="AB2" s="4" t="s">
        <v>4</v>
      </c>
      <c r="AC2" s="4">
        <v>25</v>
      </c>
      <c r="AD2" s="4" t="s">
        <v>5</v>
      </c>
      <c r="AE2" s="4">
        <v>1</v>
      </c>
      <c r="AF2" s="4" t="s">
        <v>6</v>
      </c>
      <c r="AG2" s="4"/>
      <c r="AH2" s="4"/>
    </row>
    <row r="3" spans="1:34" ht="13.5" customHeight="1" thickBot="1" x14ac:dyDescent="0.3">
      <c r="E3" s="27"/>
      <c r="F3" s="27"/>
      <c r="G3" s="27"/>
      <c r="H3" s="138"/>
      <c r="I3" s="139"/>
      <c r="J3" s="139"/>
      <c r="K3" s="139"/>
      <c r="L3" s="139"/>
      <c r="M3" s="139"/>
      <c r="N3" s="139"/>
      <c r="O3" s="139"/>
      <c r="P3" s="139"/>
      <c r="Q3" s="139"/>
      <c r="R3" s="139"/>
      <c r="S3" s="140"/>
      <c r="T3" s="4"/>
      <c r="U3" s="4"/>
      <c r="V3" s="4"/>
      <c r="W3" s="4"/>
      <c r="X3" s="4"/>
      <c r="Y3" s="61"/>
      <c r="Z3" s="4"/>
      <c r="AA3" s="4" t="s">
        <v>7</v>
      </c>
      <c r="AB3" s="3" t="s">
        <v>8</v>
      </c>
      <c r="AC3" s="4">
        <v>23</v>
      </c>
      <c r="AD3" s="4" t="s">
        <v>9</v>
      </c>
      <c r="AE3" s="4">
        <v>2</v>
      </c>
      <c r="AF3" s="3" t="s">
        <v>10</v>
      </c>
      <c r="AG3" s="4"/>
      <c r="AH3" s="4"/>
    </row>
    <row r="4" spans="1:34" ht="13.5" customHeight="1" thickBot="1" x14ac:dyDescent="0.3">
      <c r="A4" s="144" t="s">
        <v>189</v>
      </c>
      <c r="B4" s="144"/>
      <c r="C4" s="144"/>
      <c r="D4" s="144"/>
      <c r="E4" s="144"/>
      <c r="F4" s="144"/>
      <c r="G4" s="144"/>
      <c r="H4" s="141"/>
      <c r="I4" s="142"/>
      <c r="J4" s="142"/>
      <c r="K4" s="142"/>
      <c r="L4" s="142"/>
      <c r="M4" s="142"/>
      <c r="N4" s="142"/>
      <c r="O4" s="142"/>
      <c r="P4" s="142"/>
      <c r="Q4" s="142"/>
      <c r="R4" s="142"/>
      <c r="S4" s="143"/>
      <c r="T4" s="4"/>
      <c r="U4" s="145" t="str">
        <f>IF(P12="","",IF(SUM(Y5:Y6)=0,"送信可能","エラー" &amp; CHAR(10) &amp; "未入力あり"))</f>
        <v/>
      </c>
      <c r="V4" s="300"/>
      <c r="W4" s="301"/>
      <c r="X4" s="4"/>
      <c r="Y4" s="61">
        <f>COUNTIF(I24:I423,"欠格")</f>
        <v>0</v>
      </c>
      <c r="Z4" s="4"/>
      <c r="AA4" s="4" t="s">
        <v>11</v>
      </c>
      <c r="AB4" s="3" t="s">
        <v>12</v>
      </c>
      <c r="AC4" s="4">
        <v>21</v>
      </c>
      <c r="AD4" s="4" t="s">
        <v>13</v>
      </c>
      <c r="AE4" s="4">
        <v>3</v>
      </c>
      <c r="AF4" s="3" t="s">
        <v>14</v>
      </c>
      <c r="AG4" s="4"/>
      <c r="AH4" s="4"/>
    </row>
    <row r="5" spans="1:34" ht="13.5" customHeight="1" thickBot="1" x14ac:dyDescent="0.3">
      <c r="A5" s="144"/>
      <c r="B5" s="144"/>
      <c r="C5" s="144"/>
      <c r="D5" s="144"/>
      <c r="E5" s="144"/>
      <c r="F5" s="144"/>
      <c r="G5" s="144"/>
      <c r="H5" s="4"/>
      <c r="I5" s="4"/>
      <c r="J5" s="4"/>
      <c r="K5" s="4"/>
      <c r="L5" s="4"/>
      <c r="M5" s="4"/>
      <c r="N5" s="4"/>
      <c r="O5" s="4"/>
      <c r="P5" s="4"/>
      <c r="Q5" s="4"/>
      <c r="R5" s="4"/>
      <c r="S5" s="4"/>
      <c r="T5" s="4"/>
      <c r="U5" s="302"/>
      <c r="V5" s="303"/>
      <c r="W5" s="304"/>
      <c r="X5" s="4"/>
      <c r="Y5" s="61">
        <f>SUM(Y24:Y423)</f>
        <v>0</v>
      </c>
      <c r="Z5" s="4"/>
      <c r="AA5" s="4" t="s">
        <v>15</v>
      </c>
      <c r="AB5" s="3" t="s">
        <v>16</v>
      </c>
      <c r="AC5" s="4">
        <v>20</v>
      </c>
      <c r="AD5" s="4" t="s">
        <v>17</v>
      </c>
      <c r="AE5" s="4">
        <v>4</v>
      </c>
      <c r="AF5" s="3"/>
      <c r="AG5" s="4"/>
      <c r="AH5" s="4"/>
    </row>
    <row r="6" spans="1:34" ht="13.5" customHeight="1" thickBot="1" x14ac:dyDescent="0.3">
      <c r="A6" s="144"/>
      <c r="B6" s="144"/>
      <c r="C6" s="144"/>
      <c r="D6" s="144"/>
      <c r="E6" s="144"/>
      <c r="F6" s="144"/>
      <c r="G6" s="144"/>
      <c r="H6" s="6"/>
      <c r="I6" s="66"/>
      <c r="J6" s="66"/>
      <c r="K6" s="66"/>
      <c r="L6" s="66"/>
      <c r="M6" s="66"/>
      <c r="N6" s="4"/>
      <c r="O6" s="4"/>
      <c r="P6" s="4"/>
      <c r="Q6" s="4"/>
      <c r="R6" s="4"/>
      <c r="S6" s="4"/>
      <c r="T6" s="4"/>
      <c r="U6" s="4"/>
      <c r="V6" s="4"/>
      <c r="W6" s="4"/>
      <c r="X6" s="4"/>
      <c r="Y6" s="61">
        <f>IF(欠格あり&gt;0,IF(COUNTA(R25,U25,R27,U27,R29,T29,R31)=7,0,1),0)</f>
        <v>0</v>
      </c>
      <c r="Z6" s="4"/>
      <c r="AA6" s="4" t="s">
        <v>25</v>
      </c>
      <c r="AB6" s="3" t="s">
        <v>26</v>
      </c>
      <c r="AC6" s="4">
        <v>19</v>
      </c>
      <c r="AD6" s="4" t="s">
        <v>27</v>
      </c>
      <c r="AE6" s="4">
        <v>5</v>
      </c>
      <c r="AF6" s="3" t="s">
        <v>18</v>
      </c>
      <c r="AG6" s="4"/>
      <c r="AH6" s="4"/>
    </row>
    <row r="7" spans="1:34" ht="13.5" customHeight="1" x14ac:dyDescent="0.25">
      <c r="A7" s="144"/>
      <c r="B7" s="144"/>
      <c r="C7" s="144"/>
      <c r="D7" s="144"/>
      <c r="E7" s="144"/>
      <c r="F7" s="144"/>
      <c r="G7" s="144"/>
      <c r="H7" s="29"/>
      <c r="I7" s="67"/>
      <c r="J7" s="122" t="s">
        <v>19</v>
      </c>
      <c r="K7" s="122"/>
      <c r="L7" s="122"/>
      <c r="M7" s="16"/>
      <c r="N7" s="305" t="s">
        <v>20</v>
      </c>
      <c r="O7" s="309" t="s">
        <v>21</v>
      </c>
      <c r="P7" s="30" t="s">
        <v>22</v>
      </c>
      <c r="Q7" s="312" t="str">
        <f>IF(加入依頼書!Q7="","",加入依頼書!Q7)</f>
        <v/>
      </c>
      <c r="R7" s="312"/>
      <c r="S7" s="31" t="s">
        <v>23</v>
      </c>
      <c r="T7" s="313" t="str">
        <f>IF(加入依頼書!U7="","",加入依頼書!U7)</f>
        <v/>
      </c>
      <c r="U7" s="313"/>
      <c r="V7" s="313"/>
      <c r="W7" s="314"/>
      <c r="X7" s="4"/>
      <c r="Y7" s="38"/>
      <c r="Z7" s="38"/>
      <c r="AA7" s="4" t="s">
        <v>31</v>
      </c>
      <c r="AB7" s="3" t="s">
        <v>32</v>
      </c>
      <c r="AC7" s="4">
        <v>18</v>
      </c>
      <c r="AD7" s="4"/>
      <c r="AE7" s="4"/>
      <c r="AF7" s="4"/>
      <c r="AG7" s="4"/>
      <c r="AH7" s="4"/>
    </row>
    <row r="8" spans="1:34" ht="13.5" customHeight="1" x14ac:dyDescent="0.25">
      <c r="A8" s="144"/>
      <c r="B8" s="144"/>
      <c r="C8" s="144"/>
      <c r="D8" s="144"/>
      <c r="E8" s="144"/>
      <c r="F8" s="144"/>
      <c r="G8" s="144"/>
      <c r="H8" s="28"/>
      <c r="I8" s="4"/>
      <c r="J8" s="122"/>
      <c r="K8" s="122"/>
      <c r="L8" s="122"/>
      <c r="M8" s="4"/>
      <c r="N8" s="306"/>
      <c r="O8" s="310"/>
      <c r="P8" s="32" t="s">
        <v>29</v>
      </c>
      <c r="Q8" s="341" t="str">
        <f>IF(加入依頼書!Q8="","",加入依頼書!Q8)</f>
        <v/>
      </c>
      <c r="R8" s="341"/>
      <c r="S8" s="33" t="s">
        <v>30</v>
      </c>
      <c r="T8" s="315" t="str">
        <f>IF(加入依頼書!U8="","",加入依頼書!U8)</f>
        <v/>
      </c>
      <c r="U8" s="315"/>
      <c r="V8" s="315"/>
      <c r="W8" s="316"/>
      <c r="X8" s="4"/>
      <c r="Y8" s="38"/>
      <c r="Z8" s="38"/>
      <c r="AA8" s="4"/>
      <c r="AB8" s="3" t="s">
        <v>33</v>
      </c>
      <c r="AC8" s="4">
        <v>17</v>
      </c>
      <c r="AD8" s="4"/>
      <c r="AE8" s="4"/>
      <c r="AF8" s="4"/>
      <c r="AG8" s="4"/>
      <c r="AH8" s="4"/>
    </row>
    <row r="9" spans="1:34" ht="13.5" customHeight="1" x14ac:dyDescent="0.25">
      <c r="A9" s="28"/>
      <c r="B9" s="28"/>
      <c r="C9" s="28"/>
      <c r="D9" s="28"/>
      <c r="E9" s="28"/>
      <c r="F9" s="28"/>
      <c r="G9" s="28"/>
      <c r="H9" s="28"/>
      <c r="I9" s="4"/>
      <c r="J9" s="162"/>
      <c r="K9" s="162"/>
      <c r="L9" s="162"/>
      <c r="M9" s="4"/>
      <c r="N9" s="306"/>
      <c r="O9" s="310"/>
      <c r="P9" s="317" t="str">
        <f>IF(加入依頼書!P9="","",加入依頼書!P9)</f>
        <v/>
      </c>
      <c r="Q9" s="318"/>
      <c r="R9" s="318"/>
      <c r="S9" s="318"/>
      <c r="T9" s="318"/>
      <c r="U9" s="318"/>
      <c r="V9" s="318"/>
      <c r="W9" s="319"/>
      <c r="X9" s="4"/>
      <c r="Y9" s="38"/>
      <c r="Z9" s="38"/>
      <c r="AA9" s="4"/>
      <c r="AB9" s="3" t="s">
        <v>34</v>
      </c>
      <c r="AC9" s="4">
        <v>15</v>
      </c>
      <c r="AD9" s="4"/>
      <c r="AE9" s="4"/>
      <c r="AF9" s="4"/>
      <c r="AG9" s="4"/>
      <c r="AH9" s="4"/>
    </row>
    <row r="10" spans="1:34" ht="13.5" customHeight="1" thickBot="1" x14ac:dyDescent="0.3">
      <c r="A10" s="154"/>
      <c r="B10" s="154"/>
      <c r="C10" s="154"/>
      <c r="D10" s="154"/>
      <c r="E10" s="169"/>
      <c r="F10" s="169"/>
      <c r="G10" s="169"/>
      <c r="H10" s="169"/>
      <c r="I10" s="4"/>
      <c r="J10" s="162"/>
      <c r="K10" s="162"/>
      <c r="L10" s="162"/>
      <c r="M10" s="4"/>
      <c r="N10" s="306"/>
      <c r="O10" s="311"/>
      <c r="P10" s="320"/>
      <c r="Q10" s="321"/>
      <c r="R10" s="321"/>
      <c r="S10" s="321"/>
      <c r="T10" s="321"/>
      <c r="U10" s="321"/>
      <c r="V10" s="321"/>
      <c r="W10" s="322"/>
      <c r="X10" s="4"/>
      <c r="Y10" s="38"/>
      <c r="Z10" s="38"/>
      <c r="AA10" s="4"/>
      <c r="AB10" s="3" t="s">
        <v>38</v>
      </c>
      <c r="AC10" s="4">
        <v>13</v>
      </c>
      <c r="AD10" s="4"/>
      <c r="AE10" s="4"/>
      <c r="AF10" s="4"/>
      <c r="AG10" s="4"/>
      <c r="AH10" s="4"/>
    </row>
    <row r="11" spans="1:34" ht="13.5" customHeight="1" x14ac:dyDescent="0.25">
      <c r="A11" s="106" t="s">
        <v>60</v>
      </c>
      <c r="B11" s="241" t="str">
        <f>IF(加入依頼書!B11="","",加入依頼書!B11)</f>
        <v/>
      </c>
      <c r="C11" s="242"/>
      <c r="D11" s="242"/>
      <c r="E11" s="243"/>
      <c r="F11" s="67"/>
      <c r="G11" s="106" t="s">
        <v>24</v>
      </c>
      <c r="H11" s="323" t="str">
        <f>IF(加入依頼書!H11="","",加入依頼書!H11)</f>
        <v/>
      </c>
      <c r="I11" s="4"/>
      <c r="J11" s="162"/>
      <c r="K11" s="162"/>
      <c r="L11" s="162"/>
      <c r="M11" s="4"/>
      <c r="N11" s="306"/>
      <c r="O11" s="325" t="s">
        <v>35</v>
      </c>
      <c r="P11" s="34" t="s">
        <v>36</v>
      </c>
      <c r="Q11" s="4"/>
      <c r="R11" s="4"/>
      <c r="S11" s="4"/>
      <c r="T11" s="4"/>
      <c r="U11" s="4"/>
      <c r="V11" s="4"/>
      <c r="W11" s="62"/>
      <c r="X11" s="4"/>
      <c r="Y11" s="38"/>
      <c r="Z11" s="38"/>
      <c r="AA11" s="4"/>
      <c r="AB11" s="3" t="s">
        <v>58</v>
      </c>
      <c r="AC11" s="4">
        <v>11</v>
      </c>
      <c r="AD11" s="4"/>
      <c r="AE11" s="4"/>
      <c r="AF11" s="4"/>
      <c r="AG11" s="4"/>
      <c r="AH11" s="4"/>
    </row>
    <row r="12" spans="1:34" ht="13.5" customHeight="1" thickBot="1" x14ac:dyDescent="0.3">
      <c r="A12" s="105"/>
      <c r="B12" s="244"/>
      <c r="C12" s="245"/>
      <c r="D12" s="245"/>
      <c r="E12" s="246"/>
      <c r="F12" s="67"/>
      <c r="G12" s="107"/>
      <c r="H12" s="324"/>
      <c r="I12" s="4"/>
      <c r="J12" s="162"/>
      <c r="K12" s="162"/>
      <c r="L12" s="162"/>
      <c r="M12" s="4"/>
      <c r="N12" s="306"/>
      <c r="O12" s="326"/>
      <c r="P12" s="329" t="str">
        <f>IF(加入依頼書!P12="","",加入依頼書!P12)</f>
        <v/>
      </c>
      <c r="Q12" s="330"/>
      <c r="R12" s="330"/>
      <c r="S12" s="330"/>
      <c r="T12" s="330"/>
      <c r="U12" s="330"/>
      <c r="V12" s="330"/>
      <c r="W12" s="331"/>
      <c r="X12" s="4"/>
      <c r="Y12" s="38"/>
      <c r="Z12" s="38"/>
      <c r="AA12" s="4"/>
      <c r="AB12" s="3" t="s">
        <v>14</v>
      </c>
      <c r="AC12" s="4">
        <v>9</v>
      </c>
      <c r="AD12" s="4"/>
      <c r="AE12" s="4"/>
      <c r="AF12" s="4"/>
      <c r="AG12" s="4"/>
      <c r="AH12" s="4"/>
    </row>
    <row r="13" spans="1:34" ht="13.5" customHeight="1" x14ac:dyDescent="0.25">
      <c r="A13" s="106" t="s">
        <v>54</v>
      </c>
      <c r="B13" s="339"/>
      <c r="C13" s="131"/>
      <c r="D13" s="281"/>
      <c r="E13" s="283"/>
      <c r="F13" s="19"/>
      <c r="G13" s="106" t="s">
        <v>37</v>
      </c>
      <c r="H13" s="323" t="str">
        <f>IF(加入依頼書!H13="","",加入依頼書!H13)</f>
        <v/>
      </c>
      <c r="I13" s="4"/>
      <c r="J13" s="162"/>
      <c r="K13" s="162"/>
      <c r="L13" s="162"/>
      <c r="M13" s="4"/>
      <c r="N13" s="307"/>
      <c r="O13" s="327"/>
      <c r="P13" s="332"/>
      <c r="Q13" s="333"/>
      <c r="R13" s="333"/>
      <c r="S13" s="333"/>
      <c r="T13" s="333"/>
      <c r="U13" s="333"/>
      <c r="V13" s="333"/>
      <c r="W13" s="334"/>
      <c r="X13" s="4"/>
      <c r="Y13" s="38"/>
      <c r="Z13" s="38"/>
      <c r="AA13" s="4"/>
      <c r="AB13" s="3" t="s">
        <v>10</v>
      </c>
      <c r="AC13" s="4"/>
      <c r="AD13" s="4"/>
      <c r="AE13" s="4"/>
      <c r="AF13" s="4"/>
      <c r="AG13" s="4"/>
      <c r="AH13" s="4"/>
    </row>
    <row r="14" spans="1:34" ht="13.5" customHeight="1" thickBot="1" x14ac:dyDescent="0.3">
      <c r="A14" s="105"/>
      <c r="B14" s="340"/>
      <c r="C14" s="338"/>
      <c r="D14" s="282"/>
      <c r="E14" s="335"/>
      <c r="F14" s="19"/>
      <c r="G14" s="107"/>
      <c r="H14" s="324"/>
      <c r="I14" s="4"/>
      <c r="J14" s="4"/>
      <c r="K14" s="4"/>
      <c r="L14" s="4"/>
      <c r="M14" s="4"/>
      <c r="N14" s="308"/>
      <c r="O14" s="328"/>
      <c r="P14" s="36" t="s">
        <v>29</v>
      </c>
      <c r="Q14" s="336" t="str">
        <f>IF(加入依頼書!Q14="","",加入依頼書!Q14)</f>
        <v/>
      </c>
      <c r="R14" s="336"/>
      <c r="S14" s="336"/>
      <c r="T14" s="336"/>
      <c r="U14" s="336"/>
      <c r="V14" s="336"/>
      <c r="W14" s="337"/>
      <c r="X14" s="4"/>
      <c r="Y14" s="61"/>
      <c r="Z14" s="4"/>
      <c r="AA14" s="3"/>
      <c r="AB14" s="4"/>
      <c r="AC14" s="4">
        <v>5</v>
      </c>
      <c r="AD14" s="4"/>
      <c r="AE14" s="4"/>
      <c r="AF14" s="4"/>
      <c r="AG14" s="4"/>
      <c r="AH14" s="4"/>
    </row>
    <row r="15" spans="1:34" ht="13.5" customHeight="1" x14ac:dyDescent="0.25">
      <c r="A15" s="280" t="s">
        <v>190</v>
      </c>
      <c r="B15" s="241" t="str">
        <f>IF(入国状況=2,"",IF(加入依頼書!B15="","",加入依頼書!B15))</f>
        <v/>
      </c>
      <c r="C15" s="242"/>
      <c r="D15" s="242"/>
      <c r="E15" s="243"/>
      <c r="F15" s="47" t="b">
        <v>1</v>
      </c>
      <c r="G15" s="38"/>
      <c r="H15" s="68"/>
      <c r="I15" s="4"/>
      <c r="J15" s="4"/>
      <c r="K15" s="4"/>
      <c r="L15" s="4"/>
      <c r="M15" s="4"/>
      <c r="N15" s="69"/>
      <c r="O15" s="70"/>
      <c r="P15" s="40"/>
      <c r="Q15" s="71"/>
      <c r="R15" s="71"/>
      <c r="S15" s="71"/>
      <c r="T15" s="71"/>
      <c r="U15" s="71"/>
      <c r="V15" s="71"/>
      <c r="W15" s="71"/>
      <c r="X15" s="4"/>
      <c r="Y15" s="61"/>
      <c r="Z15" s="4"/>
      <c r="AA15" s="3"/>
      <c r="AB15" s="4"/>
      <c r="AC15" s="4"/>
      <c r="AD15" s="4"/>
      <c r="AE15" s="4"/>
      <c r="AF15" s="4"/>
      <c r="AG15" s="4"/>
      <c r="AH15" s="4"/>
    </row>
    <row r="16" spans="1:34" ht="13.5" customHeight="1" thickBot="1" x14ac:dyDescent="0.3">
      <c r="A16" s="105"/>
      <c r="B16" s="244"/>
      <c r="C16" s="245"/>
      <c r="D16" s="245"/>
      <c r="E16" s="246"/>
      <c r="F16" s="47">
        <f>入国状況</f>
        <v>1</v>
      </c>
      <c r="G16" s="38"/>
      <c r="H16" s="68"/>
      <c r="I16" s="4"/>
      <c r="J16" s="4"/>
      <c r="K16" s="4"/>
      <c r="L16" s="4"/>
      <c r="M16" s="4"/>
      <c r="N16" s="69"/>
      <c r="O16" s="70"/>
      <c r="P16" s="40"/>
      <c r="Q16" s="71"/>
      <c r="R16" s="71"/>
      <c r="S16" s="71"/>
      <c r="T16" s="71"/>
      <c r="U16" s="71"/>
      <c r="V16" s="71"/>
      <c r="W16" s="71"/>
      <c r="X16" s="4"/>
      <c r="Y16" s="61"/>
      <c r="Z16" s="4"/>
      <c r="AA16" s="3"/>
      <c r="AB16" s="4"/>
      <c r="AC16" s="4"/>
      <c r="AD16" s="4"/>
      <c r="AE16" s="4"/>
      <c r="AF16" s="4"/>
      <c r="AG16" s="4"/>
      <c r="AH16" s="4"/>
    </row>
    <row r="17" spans="1:34" ht="13.5" hidden="1" customHeight="1" x14ac:dyDescent="0.25">
      <c r="A17" s="24"/>
      <c r="B17" s="24"/>
      <c r="C17" s="24"/>
      <c r="D17" s="24"/>
      <c r="E17" s="16"/>
      <c r="F17" s="16"/>
      <c r="G17" s="16"/>
      <c r="H17" s="68"/>
      <c r="I17" s="4"/>
      <c r="J17" s="4"/>
      <c r="K17" s="4"/>
      <c r="L17" s="4"/>
      <c r="M17" s="4"/>
      <c r="N17" s="70"/>
      <c r="O17" s="18"/>
      <c r="P17" s="71"/>
      <c r="Q17" s="71"/>
      <c r="R17" s="71"/>
      <c r="S17" s="71"/>
      <c r="T17" s="71"/>
      <c r="U17" s="72"/>
      <c r="V17" s="4"/>
      <c r="W17" s="4"/>
      <c r="X17" s="4"/>
      <c r="Y17" s="61"/>
      <c r="Z17" s="4"/>
      <c r="AA17" s="4"/>
      <c r="AB17" s="4"/>
      <c r="AC17" s="4">
        <v>3</v>
      </c>
      <c r="AD17" s="4"/>
      <c r="AE17" s="4"/>
      <c r="AF17" s="4"/>
      <c r="AG17" s="4"/>
    </row>
    <row r="18" spans="1:34" ht="13.5" hidden="1" customHeight="1" thickBot="1" x14ac:dyDescent="0.3">
      <c r="A18" s="25"/>
      <c r="B18" s="25"/>
      <c r="C18" s="25"/>
      <c r="D18" s="25"/>
      <c r="E18" s="10"/>
      <c r="F18" s="10"/>
      <c r="G18" s="10"/>
      <c r="H18" s="10"/>
      <c r="I18" s="4"/>
      <c r="J18" s="4"/>
      <c r="K18" s="4"/>
      <c r="L18" s="4"/>
      <c r="M18" s="4"/>
      <c r="N18" s="70"/>
      <c r="O18" s="4"/>
      <c r="P18" s="4"/>
      <c r="Q18" s="4"/>
      <c r="R18" s="4"/>
      <c r="S18" s="4"/>
      <c r="T18" s="4"/>
      <c r="U18" s="73"/>
      <c r="V18" s="4"/>
      <c r="W18" s="4"/>
      <c r="X18" s="4"/>
      <c r="Y18" s="61"/>
      <c r="Z18" s="4"/>
      <c r="AA18" s="4"/>
      <c r="AB18" s="4"/>
      <c r="AC18" s="4"/>
      <c r="AD18" s="4"/>
      <c r="AE18" s="4"/>
      <c r="AF18" s="4"/>
      <c r="AG18" s="4"/>
    </row>
    <row r="19" spans="1:34" ht="15.75" x14ac:dyDescent="0.25">
      <c r="A19" s="74"/>
      <c r="B19" s="74"/>
      <c r="C19" s="74"/>
      <c r="D19" s="74"/>
      <c r="E19" s="67"/>
      <c r="F19" s="67"/>
      <c r="G19" s="67"/>
      <c r="H19" s="67"/>
      <c r="I19" s="4"/>
      <c r="J19" s="4"/>
      <c r="K19" s="4"/>
      <c r="L19" s="4"/>
      <c r="M19" s="4"/>
      <c r="N19" s="110" t="s">
        <v>39</v>
      </c>
      <c r="O19" s="111"/>
      <c r="P19" s="111"/>
      <c r="Q19" s="114">
        <f ca="1">加入依頼書!Q19</f>
        <v>0</v>
      </c>
      <c r="R19" s="114"/>
      <c r="S19" s="116" t="s">
        <v>40</v>
      </c>
      <c r="T19" s="170">
        <f ca="1">加入依頼書!T19</f>
        <v>0</v>
      </c>
      <c r="U19" s="171"/>
      <c r="V19" s="4"/>
      <c r="W19" s="4"/>
      <c r="X19" s="4"/>
      <c r="Y19" s="61"/>
      <c r="Z19" s="4"/>
      <c r="AA19" s="4"/>
      <c r="AB19" s="4"/>
      <c r="AC19" s="4"/>
      <c r="AD19" s="4"/>
      <c r="AE19" s="4"/>
      <c r="AF19" s="4"/>
      <c r="AG19" s="4"/>
      <c r="AH19" s="4"/>
    </row>
    <row r="20" spans="1:34" ht="16.5" thickBot="1" x14ac:dyDescent="0.3">
      <c r="A20" s="74"/>
      <c r="B20" s="74"/>
      <c r="C20" s="74"/>
      <c r="D20" s="74"/>
      <c r="E20" s="67"/>
      <c r="F20" s="67"/>
      <c r="G20" s="67"/>
      <c r="H20" s="67"/>
      <c r="I20" s="4"/>
      <c r="J20" s="4"/>
      <c r="K20" s="4"/>
      <c r="L20" s="4"/>
      <c r="M20" s="4"/>
      <c r="N20" s="112"/>
      <c r="O20" s="113"/>
      <c r="P20" s="113"/>
      <c r="Q20" s="115"/>
      <c r="R20" s="115"/>
      <c r="S20" s="117"/>
      <c r="T20" s="172"/>
      <c r="U20" s="173"/>
      <c r="V20" s="4"/>
      <c r="W20" s="4"/>
      <c r="X20" s="4"/>
      <c r="Y20" s="61"/>
      <c r="Z20" s="4"/>
      <c r="AA20" s="4"/>
      <c r="AB20" s="4"/>
      <c r="AC20" s="4"/>
      <c r="AD20" s="4"/>
      <c r="AE20" s="4"/>
      <c r="AF20" s="4"/>
      <c r="AG20" s="4"/>
      <c r="AH20" s="4"/>
    </row>
    <row r="21" spans="1:34" ht="16.5" thickBot="1" x14ac:dyDescent="0.3">
      <c r="A21" s="4"/>
      <c r="B21" s="4"/>
      <c r="C21" s="4"/>
      <c r="D21" s="4"/>
      <c r="E21" s="4"/>
      <c r="F21" s="4"/>
      <c r="G21" s="4"/>
      <c r="H21" s="4"/>
      <c r="I21" s="199" t="str">
        <f>IF(未入力件数3&lt;&gt;0,"↓氏名があるデータで未入力（水色セル）があります。","")</f>
        <v/>
      </c>
      <c r="J21" s="199"/>
      <c r="K21" s="199"/>
      <c r="L21" s="199"/>
      <c r="M21" s="199"/>
      <c r="N21" s="199"/>
      <c r="O21" s="199"/>
      <c r="P21" s="199"/>
      <c r="Q21" s="4"/>
      <c r="R21" s="342" t="str">
        <f>IF(未入力件数4&gt;0,"↓振込先を入力してください。","")</f>
        <v/>
      </c>
      <c r="S21" s="342"/>
      <c r="T21" s="342"/>
      <c r="U21" s="342"/>
      <c r="V21" s="342"/>
      <c r="W21" s="342"/>
      <c r="X21" s="4"/>
      <c r="Y21" s="61"/>
      <c r="Z21" s="4"/>
      <c r="AA21" s="4"/>
      <c r="AB21" s="4"/>
      <c r="AC21" s="4"/>
      <c r="AD21" s="4"/>
      <c r="AE21" s="4"/>
      <c r="AF21" s="4"/>
      <c r="AG21" s="4"/>
      <c r="AH21" s="4"/>
    </row>
    <row r="22" spans="1:34" ht="18.75" customHeight="1" x14ac:dyDescent="0.25">
      <c r="A22" s="288" t="s">
        <v>41</v>
      </c>
      <c r="B22" s="248" t="s">
        <v>42</v>
      </c>
      <c r="C22" s="131"/>
      <c r="D22" s="131"/>
      <c r="E22" s="132"/>
      <c r="F22" s="118" t="s">
        <v>43</v>
      </c>
      <c r="G22" s="118" t="s">
        <v>44</v>
      </c>
      <c r="H22" s="118" t="s">
        <v>45</v>
      </c>
      <c r="I22" s="289" t="s">
        <v>61</v>
      </c>
      <c r="J22" s="289"/>
      <c r="K22" s="289"/>
      <c r="L22" s="291" t="s">
        <v>57</v>
      </c>
      <c r="M22" s="291"/>
      <c r="N22" s="291"/>
      <c r="O22" s="248" t="s">
        <v>64</v>
      </c>
      <c r="P22" s="283"/>
      <c r="Q22" s="37"/>
      <c r="R22" s="286" t="s">
        <v>72</v>
      </c>
      <c r="S22" s="118"/>
      <c r="T22" s="118"/>
      <c r="U22" s="118"/>
      <c r="V22" s="118"/>
      <c r="W22" s="119"/>
      <c r="X22" s="4"/>
      <c r="Y22" s="61"/>
      <c r="Z22" s="4"/>
      <c r="AA22" s="4"/>
      <c r="AB22" s="4"/>
      <c r="AC22" s="4"/>
      <c r="AD22" s="4"/>
      <c r="AE22" s="4"/>
      <c r="AF22" s="4"/>
      <c r="AG22" s="4"/>
      <c r="AH22" s="4"/>
    </row>
    <row r="23" spans="1:34" ht="36" customHeight="1" x14ac:dyDescent="0.25">
      <c r="A23" s="256"/>
      <c r="B23" s="247" t="str">
        <f>加入依頼書!B23</f>
        <v>（アルファベット(半角)でご記入ください。）</v>
      </c>
      <c r="C23" s="128"/>
      <c r="D23" s="128"/>
      <c r="E23" s="129"/>
      <c r="F23" s="120"/>
      <c r="G23" s="120"/>
      <c r="H23" s="120"/>
      <c r="I23" s="290"/>
      <c r="J23" s="290"/>
      <c r="K23" s="290"/>
      <c r="L23" s="292"/>
      <c r="M23" s="292"/>
      <c r="N23" s="292"/>
      <c r="O23" s="284"/>
      <c r="P23" s="285"/>
      <c r="Q23" s="37"/>
      <c r="R23" s="287"/>
      <c r="S23" s="120"/>
      <c r="T23" s="120"/>
      <c r="U23" s="120"/>
      <c r="V23" s="120"/>
      <c r="W23" s="121"/>
      <c r="X23" s="4"/>
      <c r="Y23" s="61"/>
      <c r="Z23" s="4"/>
      <c r="AA23" s="20"/>
      <c r="AB23" s="20" t="str">
        <f>IF(ISERROR(VLOOKUP(X24,#REF!,AC25,0)*AD24),"",VLOOKUP(X24,#REF!,AC25,0)*AD24)</f>
        <v/>
      </c>
      <c r="AC23" s="4"/>
      <c r="AD23" s="4"/>
      <c r="AE23" s="4"/>
      <c r="AF23" s="4"/>
      <c r="AG23" s="4"/>
      <c r="AH23" s="4"/>
    </row>
    <row r="24" spans="1:34" ht="15.75" customHeight="1" x14ac:dyDescent="0.25">
      <c r="A24" s="255">
        <v>1</v>
      </c>
      <c r="B24" s="235" t="str">
        <f>IF(加入依頼書!B24="","",加入依頼書!B24)</f>
        <v/>
      </c>
      <c r="C24" s="236"/>
      <c r="D24" s="236"/>
      <c r="E24" s="237"/>
      <c r="F24" s="257" t="str">
        <f>IF(加入依頼書!F24="","",加入依頼書!F24)</f>
        <v/>
      </c>
      <c r="G24" s="257" t="str">
        <f>IF(加入依頼書!G24="","",加入依頼書!G24)</f>
        <v/>
      </c>
      <c r="H24" s="80" t="str">
        <f>加入依頼書!H24</f>
        <v>（西暦）</v>
      </c>
      <c r="I24" s="86"/>
      <c r="J24" s="87"/>
      <c r="K24" s="87"/>
      <c r="L24" s="259"/>
      <c r="M24" s="260"/>
      <c r="N24" s="261"/>
      <c r="O24" s="249" t="str">
        <f>IF(加入依頼書!U24="","",加入依頼書!U24)</f>
        <v/>
      </c>
      <c r="P24" s="250"/>
      <c r="Q24" s="253" t="str">
        <f>IF(B24="","",IF(入国状況=1,IF(AND(入国予定日&lt;=DATEVALUE("2025/9/30"),L24&gt;=DATEVALUE("2025/10/1")),"保険料が追加で発生します",""),""))</f>
        <v/>
      </c>
      <c r="R24" s="293" t="s">
        <v>65</v>
      </c>
      <c r="S24" s="268"/>
      <c r="T24" s="268"/>
      <c r="U24" s="294" t="s">
        <v>66</v>
      </c>
      <c r="V24" s="295"/>
      <c r="W24" s="296"/>
      <c r="X24" s="20"/>
      <c r="Y24" s="61">
        <f>IF(B24&lt;&gt;"",IF(COUNTA(I24,L24)=2,0,1),0)</f>
        <v>0</v>
      </c>
      <c r="Z24" s="20"/>
      <c r="AA24" s="20"/>
      <c r="AB24" s="20" t="str">
        <f>IF(ISERROR(VLOOKUP(X25,#REF!,AC26,0)*AD25),"",VLOOKUP(X25,#REF!,AC26,0)*AD25)</f>
        <v/>
      </c>
      <c r="AC24" s="4"/>
      <c r="AD24" s="20" t="str">
        <f t="shared" ref="AD24:AD43" si="0">IF(ISERROR(VLOOKUP(Q24,$AD$1:$AE$7,2,FALSE)),"",VLOOKUP(Q24,$AD$1:$AE$7,2,FALSE))</f>
        <v/>
      </c>
      <c r="AE24" s="4"/>
      <c r="AF24" s="4"/>
      <c r="AG24" s="4"/>
      <c r="AH24" s="4"/>
    </row>
    <row r="25" spans="1:34" ht="27" customHeight="1" x14ac:dyDescent="0.25">
      <c r="A25" s="256"/>
      <c r="B25" s="238"/>
      <c r="C25" s="239"/>
      <c r="D25" s="239"/>
      <c r="E25" s="240"/>
      <c r="F25" s="258"/>
      <c r="G25" s="258"/>
      <c r="H25" s="81" t="str">
        <f>IF(加入依頼書!H25="","",加入依頼書!H25)</f>
        <v/>
      </c>
      <c r="I25" s="87"/>
      <c r="J25" s="87"/>
      <c r="K25" s="87"/>
      <c r="L25" s="262"/>
      <c r="M25" s="263"/>
      <c r="N25" s="264"/>
      <c r="O25" s="251"/>
      <c r="P25" s="252"/>
      <c r="Q25" s="254"/>
      <c r="R25" s="270"/>
      <c r="S25" s="273"/>
      <c r="T25" s="273"/>
      <c r="U25" s="297"/>
      <c r="V25" s="298"/>
      <c r="W25" s="299"/>
      <c r="X25" s="20"/>
      <c r="Y25" s="61"/>
      <c r="Z25" s="20"/>
      <c r="AA25" s="20"/>
      <c r="AB25" s="20" t="str">
        <f>IF(ISERROR(VLOOKUP(X26,#REF!,AC27,0)*AD26),"",VLOOKUP(X26,#REF!,AC27,0)*AD26)</f>
        <v/>
      </c>
      <c r="AC25" s="20" t="str">
        <f t="shared" ref="AC25:AC43" si="1">IF(ISERROR(VLOOKUP(I24,$AB$1:$AC$14,2,0)),"",VLOOKUP(I24,$AB$1:$AC$14,2,0))</f>
        <v/>
      </c>
      <c r="AD25" s="20" t="str">
        <f t="shared" si="0"/>
        <v/>
      </c>
      <c r="AE25" s="4"/>
      <c r="AF25" s="4"/>
      <c r="AG25" s="4"/>
      <c r="AH25" s="4"/>
    </row>
    <row r="26" spans="1:34" ht="14.25" customHeight="1" x14ac:dyDescent="0.25">
      <c r="A26" s="255">
        <v>2</v>
      </c>
      <c r="B26" s="235" t="str">
        <f>IF(加入依頼書!B26="","",加入依頼書!B26)</f>
        <v/>
      </c>
      <c r="C26" s="236"/>
      <c r="D26" s="236"/>
      <c r="E26" s="237"/>
      <c r="F26" s="257" t="str">
        <f>IF(加入依頼書!F26="","",加入依頼書!F26)</f>
        <v/>
      </c>
      <c r="G26" s="257" t="str">
        <f>IF(加入依頼書!G26="","",加入依頼書!G26)</f>
        <v/>
      </c>
      <c r="H26" s="80" t="str">
        <f>加入依頼書!H26</f>
        <v>（西暦）</v>
      </c>
      <c r="I26" s="86"/>
      <c r="J26" s="87"/>
      <c r="K26" s="87"/>
      <c r="L26" s="259"/>
      <c r="M26" s="260"/>
      <c r="N26" s="261"/>
      <c r="O26" s="249" t="str">
        <f>IF(加入依頼書!U26="","",加入依頼書!U26)</f>
        <v/>
      </c>
      <c r="P26" s="250"/>
      <c r="Q26" s="253" t="str">
        <f>IF(B26="","",IF(入国状況=1,IF(AND(入国予定日&lt;=DATEVALUE("2025/9/30"),L26&gt;=DATEVALUE("2025/10/1")),"保険料が追加で発生します",""),""))</f>
        <v/>
      </c>
      <c r="R26" s="293" t="s">
        <v>67</v>
      </c>
      <c r="S26" s="268"/>
      <c r="T26" s="268"/>
      <c r="U26" s="294" t="s">
        <v>68</v>
      </c>
      <c r="V26" s="295"/>
      <c r="W26" s="296"/>
      <c r="X26" s="20"/>
      <c r="Y26" s="61">
        <f>IF(B26&lt;&gt;"",IF(COUNTA(I26,L26)=2,0,1),0)</f>
        <v>0</v>
      </c>
      <c r="Z26" s="20"/>
      <c r="AA26" s="20"/>
      <c r="AB26" s="20" t="str">
        <f>IF(ISERROR(VLOOKUP(X27,#REF!,AC28,0)*AD27),"",VLOOKUP(X27,#REF!,AC28,0)*AD27)</f>
        <v/>
      </c>
      <c r="AC26" s="20" t="str">
        <f t="shared" si="1"/>
        <v/>
      </c>
      <c r="AD26" s="20" t="str">
        <f t="shared" si="0"/>
        <v/>
      </c>
      <c r="AE26" s="4"/>
      <c r="AF26" s="4"/>
      <c r="AG26" s="4"/>
      <c r="AH26" s="4"/>
    </row>
    <row r="27" spans="1:34" ht="27" customHeight="1" x14ac:dyDescent="0.25">
      <c r="A27" s="256"/>
      <c r="B27" s="238"/>
      <c r="C27" s="239"/>
      <c r="D27" s="239"/>
      <c r="E27" s="240"/>
      <c r="F27" s="258"/>
      <c r="G27" s="258"/>
      <c r="H27" s="81" t="str">
        <f>IF(加入依頼書!H27="","",加入依頼書!H27)</f>
        <v/>
      </c>
      <c r="I27" s="87"/>
      <c r="J27" s="87"/>
      <c r="K27" s="87"/>
      <c r="L27" s="262"/>
      <c r="M27" s="263"/>
      <c r="N27" s="264"/>
      <c r="O27" s="251"/>
      <c r="P27" s="252"/>
      <c r="Q27" s="254"/>
      <c r="R27" s="270"/>
      <c r="S27" s="273"/>
      <c r="T27" s="273"/>
      <c r="U27" s="297"/>
      <c r="V27" s="298"/>
      <c r="W27" s="299"/>
      <c r="X27" s="20"/>
      <c r="Y27" s="61"/>
      <c r="Z27" s="20"/>
      <c r="AA27" s="20"/>
      <c r="AB27" s="20" t="str">
        <f>IF(ISERROR(VLOOKUP(X28,#REF!,AC29,0)*AD28),"",VLOOKUP(X28,#REF!,AC29,0)*AD28)</f>
        <v/>
      </c>
      <c r="AC27" s="20" t="str">
        <f t="shared" si="1"/>
        <v/>
      </c>
      <c r="AD27" s="20" t="str">
        <f t="shared" si="0"/>
        <v/>
      </c>
      <c r="AE27" s="4"/>
      <c r="AF27" s="4"/>
      <c r="AG27" s="4"/>
      <c r="AH27" s="4"/>
    </row>
    <row r="28" spans="1:34" ht="14.25" customHeight="1" x14ac:dyDescent="0.25">
      <c r="A28" s="255">
        <v>3</v>
      </c>
      <c r="B28" s="235" t="str">
        <f>IF(加入依頼書!B28="","",加入依頼書!B28)</f>
        <v/>
      </c>
      <c r="C28" s="236"/>
      <c r="D28" s="236"/>
      <c r="E28" s="237"/>
      <c r="F28" s="257" t="str">
        <f>IF(加入依頼書!F28="","",加入依頼書!F28)</f>
        <v/>
      </c>
      <c r="G28" s="257" t="str">
        <f>IF(加入依頼書!G28="","",加入依頼書!G28)</f>
        <v/>
      </c>
      <c r="H28" s="80" t="str">
        <f>加入依頼書!H28</f>
        <v>（西暦）</v>
      </c>
      <c r="I28" s="86"/>
      <c r="J28" s="87"/>
      <c r="K28" s="87"/>
      <c r="L28" s="259"/>
      <c r="M28" s="260"/>
      <c r="N28" s="261"/>
      <c r="O28" s="249" t="str">
        <f>IF(加入依頼書!U28="","",加入依頼書!U28)</f>
        <v/>
      </c>
      <c r="P28" s="250"/>
      <c r="Q28" s="253" t="str">
        <f>IF(B28="","",IF(入国状況=1,IF(AND(入国予定日&lt;=DATEVALUE("2025/9/30"),L28&gt;=DATEVALUE("2025/10/1")),"保険料が追加で発生します",""),""))</f>
        <v/>
      </c>
      <c r="R28" s="265" t="s">
        <v>71</v>
      </c>
      <c r="S28" s="266"/>
      <c r="T28" s="267" t="s">
        <v>69</v>
      </c>
      <c r="U28" s="268"/>
      <c r="V28" s="268"/>
      <c r="W28" s="269"/>
      <c r="X28" s="20"/>
      <c r="Y28" s="61">
        <f>IF(B28&lt;&gt;"",IF(COUNTA(I28,L28)=2,0,1),0)</f>
        <v>0</v>
      </c>
      <c r="Z28" s="20"/>
      <c r="AA28" s="20"/>
      <c r="AB28" s="20" t="str">
        <f>IF(ISERROR(VLOOKUP(X29,#REF!,AC30,0)*AD29),"",VLOOKUP(X29,#REF!,AC30,0)*AD29)</f>
        <v/>
      </c>
      <c r="AC28" s="20" t="str">
        <f t="shared" si="1"/>
        <v/>
      </c>
      <c r="AD28" s="20" t="str">
        <f t="shared" si="0"/>
        <v/>
      </c>
      <c r="AE28" s="4"/>
      <c r="AF28" s="4"/>
      <c r="AG28" s="4"/>
      <c r="AH28" s="4"/>
    </row>
    <row r="29" spans="1:34" ht="27" customHeight="1" x14ac:dyDescent="0.25">
      <c r="A29" s="256"/>
      <c r="B29" s="238"/>
      <c r="C29" s="239"/>
      <c r="D29" s="239"/>
      <c r="E29" s="240"/>
      <c r="F29" s="258"/>
      <c r="G29" s="258"/>
      <c r="H29" s="81" t="str">
        <f>IF(加入依頼書!H29="","",加入依頼書!H29)</f>
        <v/>
      </c>
      <c r="I29" s="87"/>
      <c r="J29" s="87"/>
      <c r="K29" s="87"/>
      <c r="L29" s="262"/>
      <c r="M29" s="263"/>
      <c r="N29" s="264"/>
      <c r="O29" s="251"/>
      <c r="P29" s="252"/>
      <c r="Q29" s="254"/>
      <c r="R29" s="270"/>
      <c r="S29" s="271"/>
      <c r="T29" s="272"/>
      <c r="U29" s="273"/>
      <c r="V29" s="273"/>
      <c r="W29" s="274"/>
      <c r="X29" s="20"/>
      <c r="Y29" s="61"/>
      <c r="Z29" s="20"/>
      <c r="AA29" s="20"/>
      <c r="AB29" s="20" t="str">
        <f>IF(ISERROR(VLOOKUP(X30,#REF!,AC31,0)*AD30),"",VLOOKUP(X30,#REF!,AC31,0)*AD30)</f>
        <v/>
      </c>
      <c r="AC29" s="20" t="str">
        <f t="shared" si="1"/>
        <v/>
      </c>
      <c r="AD29" s="20" t="str">
        <f t="shared" si="0"/>
        <v/>
      </c>
      <c r="AE29" s="4"/>
      <c r="AF29" s="4"/>
      <c r="AG29" s="4"/>
      <c r="AH29" s="4"/>
    </row>
    <row r="30" spans="1:34" ht="14.25" customHeight="1" x14ac:dyDescent="0.25">
      <c r="A30" s="255">
        <v>4</v>
      </c>
      <c r="B30" s="235" t="str">
        <f>IF(加入依頼書!B30="","",加入依頼書!B30)</f>
        <v/>
      </c>
      <c r="C30" s="236"/>
      <c r="D30" s="236"/>
      <c r="E30" s="237"/>
      <c r="F30" s="257" t="str">
        <f>IF(加入依頼書!F30="","",加入依頼書!F30)</f>
        <v/>
      </c>
      <c r="G30" s="257" t="str">
        <f>IF(加入依頼書!G30="","",加入依頼書!G30)</f>
        <v/>
      </c>
      <c r="H30" s="80" t="str">
        <f>加入依頼書!H30</f>
        <v>（西暦）</v>
      </c>
      <c r="I30" s="86"/>
      <c r="J30" s="87"/>
      <c r="K30" s="87"/>
      <c r="L30" s="259"/>
      <c r="M30" s="260"/>
      <c r="N30" s="261"/>
      <c r="O30" s="249" t="str">
        <f>IF(加入依頼書!U30="","",加入依頼書!U30)</f>
        <v/>
      </c>
      <c r="P30" s="250"/>
      <c r="Q30" s="253" t="str">
        <f>IF(B30="","",IF(入国状況=1,IF(AND(入国予定日&lt;=DATEVALUE("2025/9/30"),L30&gt;=DATEVALUE("2025/10/1")),"保険料が追加で発生します",""),""))</f>
        <v/>
      </c>
      <c r="R30" s="265" t="s">
        <v>70</v>
      </c>
      <c r="S30" s="275"/>
      <c r="T30" s="275"/>
      <c r="U30" s="275"/>
      <c r="V30" s="275"/>
      <c r="W30" s="276"/>
      <c r="X30" s="20"/>
      <c r="Y30" s="61">
        <f>IF(B30&lt;&gt;"",IF(COUNTA(I30,L30)=2,0,1),0)</f>
        <v>0</v>
      </c>
      <c r="Z30" s="20"/>
      <c r="AA30" s="20"/>
      <c r="AB30" s="20" t="str">
        <f>IF(ISERROR(VLOOKUP(X31,#REF!,AC32,0)*AD31),"",VLOOKUP(X31,#REF!,AC32,0)*AD31)</f>
        <v/>
      </c>
      <c r="AC30" s="20" t="str">
        <f t="shared" si="1"/>
        <v/>
      </c>
      <c r="AD30" s="20" t="str">
        <f t="shared" si="0"/>
        <v/>
      </c>
      <c r="AE30" s="4"/>
      <c r="AF30" s="4"/>
      <c r="AG30" s="4"/>
      <c r="AH30" s="4"/>
    </row>
    <row r="31" spans="1:34" ht="27" customHeight="1" thickBot="1" x14ac:dyDescent="0.3">
      <c r="A31" s="256"/>
      <c r="B31" s="238"/>
      <c r="C31" s="239"/>
      <c r="D31" s="239"/>
      <c r="E31" s="240"/>
      <c r="F31" s="258"/>
      <c r="G31" s="258"/>
      <c r="H31" s="81" t="str">
        <f>IF(加入依頼書!H31="","",加入依頼書!H31)</f>
        <v/>
      </c>
      <c r="I31" s="87"/>
      <c r="J31" s="87"/>
      <c r="K31" s="87"/>
      <c r="L31" s="262"/>
      <c r="M31" s="263"/>
      <c r="N31" s="264"/>
      <c r="O31" s="251"/>
      <c r="P31" s="252"/>
      <c r="Q31" s="254"/>
      <c r="R31" s="277"/>
      <c r="S31" s="278"/>
      <c r="T31" s="278"/>
      <c r="U31" s="278"/>
      <c r="V31" s="278"/>
      <c r="W31" s="279"/>
      <c r="X31" s="20"/>
      <c r="Y31" s="61"/>
      <c r="Z31" s="20"/>
      <c r="AA31" s="20"/>
      <c r="AB31" s="20" t="str">
        <f>IF(ISERROR(VLOOKUP(X32,#REF!,AC33,0)*AD32),"",VLOOKUP(X32,#REF!,AC33,0)*AD32)</f>
        <v/>
      </c>
      <c r="AC31" s="20" t="str">
        <f t="shared" si="1"/>
        <v/>
      </c>
      <c r="AD31" s="20" t="str">
        <f t="shared" si="0"/>
        <v/>
      </c>
      <c r="AE31" s="4"/>
      <c r="AF31" s="4"/>
      <c r="AG31" s="4"/>
      <c r="AH31" s="4"/>
    </row>
    <row r="32" spans="1:34" ht="14.25" customHeight="1" x14ac:dyDescent="0.25">
      <c r="A32" s="255">
        <v>5</v>
      </c>
      <c r="B32" s="235" t="str">
        <f>IF(加入依頼書!B32="","",加入依頼書!B32)</f>
        <v/>
      </c>
      <c r="C32" s="236"/>
      <c r="D32" s="236"/>
      <c r="E32" s="237"/>
      <c r="F32" s="257" t="str">
        <f>IF(加入依頼書!F32="","",加入依頼書!F32)</f>
        <v/>
      </c>
      <c r="G32" s="257" t="str">
        <f>IF(加入依頼書!G32="","",加入依頼書!G32)</f>
        <v/>
      </c>
      <c r="H32" s="80" t="str">
        <f>加入依頼書!H32</f>
        <v>（西暦）</v>
      </c>
      <c r="I32" s="86"/>
      <c r="J32" s="87"/>
      <c r="K32" s="87"/>
      <c r="L32" s="259"/>
      <c r="M32" s="260"/>
      <c r="N32" s="261"/>
      <c r="O32" s="249" t="str">
        <f>IF(加入依頼書!U32="","",加入依頼書!U32)</f>
        <v/>
      </c>
      <c r="P32" s="250"/>
      <c r="Q32" s="253" t="str">
        <f>IF(B32="","",IF(入国状況=1,IF(AND(入国予定日&lt;=DATEVALUE("2025/9/30"),L32&gt;=DATEVALUE("2025/10/1")),"保険料が追加で発生します",""),""))</f>
        <v/>
      </c>
      <c r="X32" s="20" t="str">
        <f t="shared" ref="X32:X43" si="2">CONCATENATE(O32,P32)</f>
        <v/>
      </c>
      <c r="Y32" s="61">
        <f>IF(B32&lt;&gt;"",IF(COUNTA(I32,L32)=2,0,1),0)</f>
        <v>0</v>
      </c>
      <c r="Z32" s="20"/>
      <c r="AA32" s="20"/>
      <c r="AB32" s="20" t="str">
        <f>IF(ISERROR(VLOOKUP(X33,#REF!,AC34,0)*AD33),"",VLOOKUP(X33,#REF!,AC34,0)*AD33)</f>
        <v/>
      </c>
      <c r="AC32" s="20" t="str">
        <f t="shared" si="1"/>
        <v/>
      </c>
      <c r="AD32" s="20" t="str">
        <f t="shared" si="0"/>
        <v/>
      </c>
      <c r="AE32" s="4"/>
      <c r="AF32" s="4"/>
      <c r="AG32" s="4"/>
      <c r="AH32" s="4"/>
    </row>
    <row r="33" spans="1:34" ht="27" customHeight="1" x14ac:dyDescent="0.25">
      <c r="A33" s="256"/>
      <c r="B33" s="238"/>
      <c r="C33" s="239"/>
      <c r="D33" s="239"/>
      <c r="E33" s="240"/>
      <c r="F33" s="258"/>
      <c r="G33" s="258"/>
      <c r="H33" s="81" t="str">
        <f>IF(加入依頼書!H33="","",加入依頼書!H33)</f>
        <v/>
      </c>
      <c r="I33" s="87"/>
      <c r="J33" s="87"/>
      <c r="K33" s="87"/>
      <c r="L33" s="262"/>
      <c r="M33" s="263"/>
      <c r="N33" s="264"/>
      <c r="O33" s="251"/>
      <c r="P33" s="252"/>
      <c r="Q33" s="254"/>
      <c r="X33" s="20" t="str">
        <f t="shared" si="2"/>
        <v/>
      </c>
      <c r="Y33" s="61"/>
      <c r="Z33" s="20"/>
      <c r="AA33" s="20"/>
      <c r="AB33" s="20" t="str">
        <f>IF(ISERROR(VLOOKUP(X34,#REF!,AC35,0)*AD34),"",VLOOKUP(X34,#REF!,AC35,0)*AD34)</f>
        <v/>
      </c>
      <c r="AC33" s="20" t="str">
        <f t="shared" si="1"/>
        <v/>
      </c>
      <c r="AD33" s="20" t="str">
        <f t="shared" si="0"/>
        <v/>
      </c>
      <c r="AE33" s="4"/>
      <c r="AF33" s="4"/>
      <c r="AG33" s="4"/>
      <c r="AH33" s="4"/>
    </row>
    <row r="34" spans="1:34" ht="14.25" customHeight="1" x14ac:dyDescent="0.25">
      <c r="A34" s="255">
        <v>6</v>
      </c>
      <c r="B34" s="235" t="str">
        <f>IF(加入依頼書!B34="","",加入依頼書!B34)</f>
        <v/>
      </c>
      <c r="C34" s="236"/>
      <c r="D34" s="236"/>
      <c r="E34" s="237"/>
      <c r="F34" s="257" t="str">
        <f>IF(加入依頼書!F34="","",加入依頼書!F34)</f>
        <v/>
      </c>
      <c r="G34" s="257" t="str">
        <f>IF(加入依頼書!G34="","",加入依頼書!G34)</f>
        <v/>
      </c>
      <c r="H34" s="80" t="str">
        <f>加入依頼書!H34</f>
        <v>（西暦）</v>
      </c>
      <c r="I34" s="86"/>
      <c r="J34" s="87"/>
      <c r="K34" s="87"/>
      <c r="L34" s="259"/>
      <c r="M34" s="260"/>
      <c r="N34" s="261"/>
      <c r="O34" s="249" t="str">
        <f>IF(加入依頼書!U34="","",加入依頼書!U34)</f>
        <v/>
      </c>
      <c r="P34" s="250"/>
      <c r="Q34" s="253" t="str">
        <f>IF(B34="","",IF(入国状況=1,IF(AND(入国予定日&lt;=DATEVALUE("2025/9/30"),L34&gt;=DATEVALUE("2025/10/1")),"保険料が追加で発生します",""),""))</f>
        <v/>
      </c>
      <c r="X34" s="20" t="str">
        <f t="shared" si="2"/>
        <v/>
      </c>
      <c r="Y34" s="61">
        <f>IF(B34&lt;&gt;"",IF(COUNTA(I34,L34)=2,0,1),0)</f>
        <v>0</v>
      </c>
      <c r="Z34" s="20"/>
      <c r="AA34" s="20"/>
      <c r="AB34" s="20" t="str">
        <f>IF(ISERROR(VLOOKUP(X35,#REF!,AC36,0)*AD35),"",VLOOKUP(X35,#REF!,AC36,0)*AD35)</f>
        <v/>
      </c>
      <c r="AC34" s="20" t="str">
        <f t="shared" si="1"/>
        <v/>
      </c>
      <c r="AD34" s="20" t="str">
        <f t="shared" si="0"/>
        <v/>
      </c>
      <c r="AE34" s="4"/>
      <c r="AF34" s="4"/>
      <c r="AG34" s="4"/>
      <c r="AH34" s="4"/>
    </row>
    <row r="35" spans="1:34" ht="27" customHeight="1" x14ac:dyDescent="0.25">
      <c r="A35" s="256"/>
      <c r="B35" s="238"/>
      <c r="C35" s="239"/>
      <c r="D35" s="239"/>
      <c r="E35" s="240"/>
      <c r="F35" s="258"/>
      <c r="G35" s="258"/>
      <c r="H35" s="81" t="str">
        <f>IF(加入依頼書!H35="","",加入依頼書!H35)</f>
        <v/>
      </c>
      <c r="I35" s="87"/>
      <c r="J35" s="87"/>
      <c r="K35" s="87"/>
      <c r="L35" s="262"/>
      <c r="M35" s="263"/>
      <c r="N35" s="264"/>
      <c r="O35" s="251"/>
      <c r="P35" s="252"/>
      <c r="Q35" s="254"/>
      <c r="X35" s="20" t="str">
        <f t="shared" si="2"/>
        <v/>
      </c>
      <c r="Y35" s="61"/>
      <c r="Z35" s="20"/>
      <c r="AA35" s="20"/>
      <c r="AB35" s="20" t="str">
        <f>IF(ISERROR(VLOOKUP(X36,#REF!,AC37,0)*AD36),"",VLOOKUP(X36,#REF!,AC37,0)*AD36)</f>
        <v/>
      </c>
      <c r="AC35" s="20" t="str">
        <f t="shared" si="1"/>
        <v/>
      </c>
      <c r="AD35" s="20" t="str">
        <f t="shared" si="0"/>
        <v/>
      </c>
      <c r="AE35" s="4"/>
      <c r="AF35" s="4"/>
      <c r="AG35" s="4"/>
      <c r="AH35" s="4"/>
    </row>
    <row r="36" spans="1:34" ht="14.25" customHeight="1" x14ac:dyDescent="0.25">
      <c r="A36" s="255">
        <v>7</v>
      </c>
      <c r="B36" s="235" t="str">
        <f>IF(加入依頼書!B36="","",加入依頼書!B36)</f>
        <v/>
      </c>
      <c r="C36" s="236"/>
      <c r="D36" s="236"/>
      <c r="E36" s="237"/>
      <c r="F36" s="257" t="str">
        <f>IF(加入依頼書!F36="","",加入依頼書!F36)</f>
        <v/>
      </c>
      <c r="G36" s="257" t="str">
        <f>IF(加入依頼書!G36="","",加入依頼書!G36)</f>
        <v/>
      </c>
      <c r="H36" s="80" t="str">
        <f>加入依頼書!H36</f>
        <v>（西暦）</v>
      </c>
      <c r="I36" s="86"/>
      <c r="J36" s="87"/>
      <c r="K36" s="87"/>
      <c r="L36" s="259"/>
      <c r="M36" s="260"/>
      <c r="N36" s="261"/>
      <c r="O36" s="249" t="str">
        <f>IF(加入依頼書!U36="","",加入依頼書!U36)</f>
        <v/>
      </c>
      <c r="P36" s="250"/>
      <c r="Q36" s="253" t="str">
        <f>IF(B36="","",IF(入国状況=1,IF(AND(入国予定日&lt;=DATEVALUE("2025/9/30"),L36&gt;=DATEVALUE("2025/10/1")),"保険料が追加で発生します",""),""))</f>
        <v/>
      </c>
      <c r="X36" s="20" t="str">
        <f t="shared" si="2"/>
        <v/>
      </c>
      <c r="Y36" s="61">
        <f>IF(B36&lt;&gt;"",IF(COUNTA(I36,L36)=2,0,1),0)</f>
        <v>0</v>
      </c>
      <c r="Z36" s="20"/>
      <c r="AA36" s="20"/>
      <c r="AB36" s="20" t="str">
        <f>IF(ISERROR(VLOOKUP(X37,#REF!,AC38,0)*AD37),"",VLOOKUP(X37,#REF!,AC38,0)*AD37)</f>
        <v/>
      </c>
      <c r="AC36" s="20" t="str">
        <f t="shared" si="1"/>
        <v/>
      </c>
      <c r="AD36" s="20" t="str">
        <f t="shared" si="0"/>
        <v/>
      </c>
      <c r="AE36" s="4"/>
      <c r="AF36" s="4"/>
      <c r="AG36" s="4"/>
      <c r="AH36" s="4"/>
    </row>
    <row r="37" spans="1:34" ht="27" customHeight="1" x14ac:dyDescent="0.25">
      <c r="A37" s="256"/>
      <c r="B37" s="238"/>
      <c r="C37" s="239"/>
      <c r="D37" s="239"/>
      <c r="E37" s="240"/>
      <c r="F37" s="258"/>
      <c r="G37" s="258"/>
      <c r="H37" s="81" t="str">
        <f>IF(加入依頼書!H37="","",加入依頼書!H37)</f>
        <v/>
      </c>
      <c r="I37" s="87"/>
      <c r="J37" s="87"/>
      <c r="K37" s="87"/>
      <c r="L37" s="262"/>
      <c r="M37" s="263"/>
      <c r="N37" s="264"/>
      <c r="O37" s="251"/>
      <c r="P37" s="252"/>
      <c r="Q37" s="254"/>
      <c r="X37" s="20" t="str">
        <f t="shared" si="2"/>
        <v/>
      </c>
      <c r="Y37" s="61"/>
      <c r="Z37" s="20"/>
      <c r="AA37" s="20"/>
      <c r="AB37" s="20" t="str">
        <f>IF(ISERROR(VLOOKUP(X38,#REF!,AC39,0)*AD38),"",VLOOKUP(X38,#REF!,AC39,0)*AD38)</f>
        <v/>
      </c>
      <c r="AC37" s="20" t="str">
        <f t="shared" si="1"/>
        <v/>
      </c>
      <c r="AD37" s="20" t="str">
        <f t="shared" si="0"/>
        <v/>
      </c>
      <c r="AE37" s="4"/>
      <c r="AF37" s="4"/>
      <c r="AG37" s="4"/>
      <c r="AH37" s="4"/>
    </row>
    <row r="38" spans="1:34" ht="14.25" customHeight="1" x14ac:dyDescent="0.25">
      <c r="A38" s="255">
        <v>8</v>
      </c>
      <c r="B38" s="235" t="str">
        <f>IF(加入依頼書!B38="","",加入依頼書!B38)</f>
        <v/>
      </c>
      <c r="C38" s="236"/>
      <c r="D38" s="236"/>
      <c r="E38" s="237"/>
      <c r="F38" s="257" t="str">
        <f>IF(加入依頼書!F38="","",加入依頼書!F38)</f>
        <v/>
      </c>
      <c r="G38" s="257" t="str">
        <f>IF(加入依頼書!G38="","",加入依頼書!G38)</f>
        <v/>
      </c>
      <c r="H38" s="80" t="str">
        <f>加入依頼書!H38</f>
        <v>（西暦）</v>
      </c>
      <c r="I38" s="86"/>
      <c r="J38" s="87"/>
      <c r="K38" s="87"/>
      <c r="L38" s="259"/>
      <c r="M38" s="260"/>
      <c r="N38" s="261"/>
      <c r="O38" s="249" t="str">
        <f>IF(加入依頼書!U38="","",加入依頼書!U38)</f>
        <v/>
      </c>
      <c r="P38" s="250"/>
      <c r="Q38" s="253" t="str">
        <f>IF(B38="","",IF(入国状況=1,IF(AND(入国予定日&lt;=DATEVALUE("2025/9/30"),L38&gt;=DATEVALUE("2025/10/1")),"保険料が追加で発生します",""),""))</f>
        <v/>
      </c>
      <c r="X38" s="20" t="str">
        <f t="shared" si="2"/>
        <v/>
      </c>
      <c r="Y38" s="61">
        <f>IF(B38&lt;&gt;"",IF(COUNTA(I38,L38)=2,0,1),0)</f>
        <v>0</v>
      </c>
      <c r="Z38" s="20"/>
      <c r="AA38" s="20"/>
      <c r="AB38" s="20" t="str">
        <f>IF(ISERROR(VLOOKUP(X39,#REF!,AC40,0)*AD39),"",VLOOKUP(X39,#REF!,AC40,0)*AD39)</f>
        <v/>
      </c>
      <c r="AC38" s="20" t="str">
        <f t="shared" si="1"/>
        <v/>
      </c>
      <c r="AD38" s="20" t="str">
        <f t="shared" si="0"/>
        <v/>
      </c>
      <c r="AE38" s="4"/>
      <c r="AF38" s="4"/>
      <c r="AG38" s="4"/>
      <c r="AH38" s="4"/>
    </row>
    <row r="39" spans="1:34" ht="27" customHeight="1" x14ac:dyDescent="0.25">
      <c r="A39" s="256"/>
      <c r="B39" s="238"/>
      <c r="C39" s="239"/>
      <c r="D39" s="239"/>
      <c r="E39" s="240"/>
      <c r="F39" s="258"/>
      <c r="G39" s="258"/>
      <c r="H39" s="81" t="str">
        <f>IF(加入依頼書!H39="","",加入依頼書!H39)</f>
        <v/>
      </c>
      <c r="I39" s="87"/>
      <c r="J39" s="87"/>
      <c r="K39" s="87"/>
      <c r="L39" s="262"/>
      <c r="M39" s="263"/>
      <c r="N39" s="264"/>
      <c r="O39" s="251"/>
      <c r="P39" s="252"/>
      <c r="Q39" s="254"/>
      <c r="X39" s="20" t="str">
        <f t="shared" si="2"/>
        <v/>
      </c>
      <c r="Y39" s="61"/>
      <c r="Z39" s="20"/>
      <c r="AA39" s="20"/>
      <c r="AB39" s="20" t="str">
        <f>IF(ISERROR(VLOOKUP(X40,#REF!,AC41,0)*AD40),"",VLOOKUP(X40,#REF!,AC41,0)*AD40)</f>
        <v/>
      </c>
      <c r="AC39" s="20" t="str">
        <f t="shared" si="1"/>
        <v/>
      </c>
      <c r="AD39" s="20" t="str">
        <f t="shared" si="0"/>
        <v/>
      </c>
      <c r="AE39" s="4"/>
      <c r="AF39" s="4"/>
      <c r="AG39" s="4"/>
      <c r="AH39" s="4"/>
    </row>
    <row r="40" spans="1:34" ht="14.25" customHeight="1" x14ac:dyDescent="0.25">
      <c r="A40" s="255">
        <v>9</v>
      </c>
      <c r="B40" s="235" t="str">
        <f>IF(加入依頼書!B40="","",加入依頼書!B40)</f>
        <v/>
      </c>
      <c r="C40" s="236"/>
      <c r="D40" s="236"/>
      <c r="E40" s="237"/>
      <c r="F40" s="257" t="str">
        <f>IF(加入依頼書!F40="","",加入依頼書!F40)</f>
        <v/>
      </c>
      <c r="G40" s="257" t="str">
        <f>IF(加入依頼書!G40="","",加入依頼書!G40)</f>
        <v/>
      </c>
      <c r="H40" s="80" t="str">
        <f>加入依頼書!H40</f>
        <v>（西暦）</v>
      </c>
      <c r="I40" s="86"/>
      <c r="J40" s="87"/>
      <c r="K40" s="87"/>
      <c r="L40" s="259"/>
      <c r="M40" s="260"/>
      <c r="N40" s="261"/>
      <c r="O40" s="249" t="str">
        <f>IF(加入依頼書!U40="","",加入依頼書!U40)</f>
        <v/>
      </c>
      <c r="P40" s="250"/>
      <c r="Q40" s="253" t="str">
        <f>IF(B40="","",IF(入国状況=1,IF(AND(入国予定日&lt;=DATEVALUE("2025/9/30"),L40&gt;=DATEVALUE("2025/10/1")),"保険料が追加で発生します",""),""))</f>
        <v/>
      </c>
      <c r="X40" s="20" t="str">
        <f t="shared" si="2"/>
        <v/>
      </c>
      <c r="Y40" s="61">
        <f>IF(B40&lt;&gt;"",IF(COUNTA(I40,L40)=2,0,1),0)</f>
        <v>0</v>
      </c>
      <c r="Z40" s="20"/>
      <c r="AA40" s="20"/>
      <c r="AB40" s="20" t="str">
        <f>IF(ISERROR(VLOOKUP(X41,#REF!,AC42,0)*AD41),"",VLOOKUP(X41,#REF!,AC42,0)*AD41)</f>
        <v/>
      </c>
      <c r="AC40" s="20" t="str">
        <f t="shared" si="1"/>
        <v/>
      </c>
      <c r="AD40" s="20" t="str">
        <f t="shared" si="0"/>
        <v/>
      </c>
      <c r="AE40" s="4"/>
      <c r="AF40" s="4"/>
      <c r="AG40" s="4"/>
      <c r="AH40" s="4"/>
    </row>
    <row r="41" spans="1:34" ht="27" customHeight="1" x14ac:dyDescent="0.25">
      <c r="A41" s="256"/>
      <c r="B41" s="238"/>
      <c r="C41" s="239"/>
      <c r="D41" s="239"/>
      <c r="E41" s="240"/>
      <c r="F41" s="258"/>
      <c r="G41" s="258"/>
      <c r="H41" s="81" t="str">
        <f>IF(加入依頼書!H41="","",加入依頼書!H41)</f>
        <v/>
      </c>
      <c r="I41" s="87"/>
      <c r="J41" s="87"/>
      <c r="K41" s="87"/>
      <c r="L41" s="262"/>
      <c r="M41" s="263"/>
      <c r="N41" s="264"/>
      <c r="O41" s="251"/>
      <c r="P41" s="252"/>
      <c r="Q41" s="254"/>
      <c r="X41" s="20" t="str">
        <f t="shared" si="2"/>
        <v/>
      </c>
      <c r="Y41" s="61"/>
      <c r="Z41" s="20"/>
      <c r="AA41" s="20"/>
      <c r="AB41" s="20" t="str">
        <f>IF(ISERROR(VLOOKUP(X42,#REF!,AC43,0)*AD42),"",VLOOKUP(X42,#REF!,AC43,0)*AD42)</f>
        <v/>
      </c>
      <c r="AC41" s="20" t="str">
        <f t="shared" si="1"/>
        <v/>
      </c>
      <c r="AD41" s="20" t="str">
        <f t="shared" si="0"/>
        <v/>
      </c>
      <c r="AE41" s="4"/>
      <c r="AF41" s="4"/>
      <c r="AG41" s="4"/>
      <c r="AH41" s="4"/>
    </row>
    <row r="42" spans="1:34" ht="14.25" customHeight="1" x14ac:dyDescent="0.25">
      <c r="A42" s="255">
        <v>10</v>
      </c>
      <c r="B42" s="235" t="str">
        <f>IF(加入依頼書!B42="","",加入依頼書!B42)</f>
        <v/>
      </c>
      <c r="C42" s="236"/>
      <c r="D42" s="236"/>
      <c r="E42" s="237"/>
      <c r="F42" s="257" t="str">
        <f>IF(加入依頼書!F42="","",加入依頼書!F42)</f>
        <v/>
      </c>
      <c r="G42" s="257" t="str">
        <f>IF(加入依頼書!G42="","",加入依頼書!G42)</f>
        <v/>
      </c>
      <c r="H42" s="80" t="str">
        <f>加入依頼書!H42</f>
        <v>（西暦）</v>
      </c>
      <c r="I42" s="86"/>
      <c r="J42" s="87"/>
      <c r="K42" s="87"/>
      <c r="L42" s="259"/>
      <c r="M42" s="260"/>
      <c r="N42" s="261"/>
      <c r="O42" s="249" t="str">
        <f>IF(加入依頼書!U42="","",加入依頼書!U42)</f>
        <v/>
      </c>
      <c r="P42" s="250"/>
      <c r="Q42" s="253" t="str">
        <f>IF(B42="","",IF(入国状況=1,IF(AND(入国予定日&lt;=DATEVALUE("2025/9/30"),L42&gt;=DATEVALUE("2025/10/1")),"保険料が追加で発生します",""),""))</f>
        <v/>
      </c>
      <c r="X42" s="20" t="str">
        <f t="shared" si="2"/>
        <v/>
      </c>
      <c r="Y42" s="61">
        <f>IF(B42&lt;&gt;"",IF(COUNTA(I42,L42)=2,0,1),0)</f>
        <v>0</v>
      </c>
      <c r="Z42" s="20"/>
      <c r="AA42" s="20"/>
      <c r="AB42" s="20" t="str">
        <f>IF(ISERROR(VLOOKUP(X43,#REF!,AC44,0)*AD43),"",VLOOKUP(X43,#REF!,AC44,0)*AD43)</f>
        <v/>
      </c>
      <c r="AC42" s="20" t="str">
        <f t="shared" si="1"/>
        <v/>
      </c>
      <c r="AD42" s="20" t="str">
        <f t="shared" si="0"/>
        <v/>
      </c>
      <c r="AE42" s="4"/>
      <c r="AF42" s="4"/>
      <c r="AG42" s="4"/>
      <c r="AH42" s="4"/>
    </row>
    <row r="43" spans="1:34" ht="27" customHeight="1" x14ac:dyDescent="0.25">
      <c r="A43" s="256"/>
      <c r="B43" s="238"/>
      <c r="C43" s="239"/>
      <c r="D43" s="239"/>
      <c r="E43" s="240"/>
      <c r="F43" s="258"/>
      <c r="G43" s="258"/>
      <c r="H43" s="81" t="str">
        <f>IF(加入依頼書!H43="","",加入依頼書!H43)</f>
        <v/>
      </c>
      <c r="I43" s="87"/>
      <c r="J43" s="87"/>
      <c r="K43" s="87"/>
      <c r="L43" s="262"/>
      <c r="M43" s="263"/>
      <c r="N43" s="264"/>
      <c r="O43" s="251"/>
      <c r="P43" s="252"/>
      <c r="Q43" s="254"/>
      <c r="X43" s="20" t="str">
        <f t="shared" si="2"/>
        <v/>
      </c>
      <c r="Y43" s="61"/>
      <c r="Z43" s="20"/>
      <c r="AC43" s="20" t="str">
        <f t="shared" si="1"/>
        <v/>
      </c>
      <c r="AD43" s="20" t="str">
        <f t="shared" si="0"/>
        <v/>
      </c>
      <c r="AF43" s="4"/>
      <c r="AG43" s="4"/>
      <c r="AH43" s="4"/>
    </row>
    <row r="44" spans="1:34" ht="14.25" customHeight="1" x14ac:dyDescent="0.25">
      <c r="A44" s="255">
        <v>11</v>
      </c>
      <c r="B44" s="235" t="str">
        <f>IF(加入依頼書!B44="","",加入依頼書!B44)</f>
        <v/>
      </c>
      <c r="C44" s="236"/>
      <c r="D44" s="236"/>
      <c r="E44" s="237"/>
      <c r="F44" s="257" t="str">
        <f>IF(加入依頼書!F44="","",加入依頼書!F44)</f>
        <v/>
      </c>
      <c r="G44" s="257" t="str">
        <f>IF(加入依頼書!G44="","",加入依頼書!G44)</f>
        <v/>
      </c>
      <c r="H44" s="80" t="str">
        <f>加入依頼書!H44</f>
        <v>（西暦）</v>
      </c>
      <c r="I44" s="86"/>
      <c r="J44" s="87"/>
      <c r="K44" s="87"/>
      <c r="L44" s="259"/>
      <c r="M44" s="260"/>
      <c r="N44" s="261"/>
      <c r="O44" s="249" t="str">
        <f>IF(加入依頼書!U44="","",加入依頼書!U44)</f>
        <v/>
      </c>
      <c r="P44" s="250"/>
      <c r="Q44" s="253" t="str">
        <f>IF(B44="","",IF(入国状況=1,IF(AND(入国予定日&lt;=DATEVALUE("2025/9/30"),L44&gt;=DATEVALUE("2025/10/1")),"保険料が追加で発生します",""),""))</f>
        <v/>
      </c>
      <c r="X44" s="20" t="str">
        <f t="shared" ref="X44:X63" si="3">CONCATENATE(O44,P44)</f>
        <v/>
      </c>
      <c r="Y44" s="61">
        <f>IF(B44&lt;&gt;"",IF(COUNTA(I44,L44)=2,0,1),0)</f>
        <v>0</v>
      </c>
      <c r="Z44" s="20"/>
      <c r="AA44" s="20"/>
      <c r="AB44" s="20" t="str">
        <f>IF(ISERROR(VLOOKUP(X45,#REF!,AC46,0)*AD45),"",VLOOKUP(X45,#REF!,AC46,0)*AD45)</f>
        <v/>
      </c>
      <c r="AC44" s="20" t="str">
        <f t="shared" ref="AC44:AC63" si="4">IF(ISERROR(VLOOKUP(I43,$AB$1:$AC$14,2,0)),"",VLOOKUP(I43,$AB$1:$AC$14,2,0))</f>
        <v/>
      </c>
      <c r="AD44" s="20" t="str">
        <f t="shared" ref="AD44:AD63" si="5">IF(ISERROR(VLOOKUP(Q44,$AD$1:$AE$7,2,FALSE)),"",VLOOKUP(Q44,$AD$1:$AE$7,2,FALSE))</f>
        <v/>
      </c>
      <c r="AE44" s="4"/>
      <c r="AF44" s="4"/>
      <c r="AG44" s="4"/>
      <c r="AH44" s="4"/>
    </row>
    <row r="45" spans="1:34" ht="27" customHeight="1" x14ac:dyDescent="0.25">
      <c r="A45" s="256"/>
      <c r="B45" s="238"/>
      <c r="C45" s="239"/>
      <c r="D45" s="239"/>
      <c r="E45" s="240"/>
      <c r="F45" s="258"/>
      <c r="G45" s="258"/>
      <c r="H45" s="81" t="str">
        <f>IF(加入依頼書!H45="","",加入依頼書!H45)</f>
        <v/>
      </c>
      <c r="I45" s="87"/>
      <c r="J45" s="87"/>
      <c r="K45" s="87"/>
      <c r="L45" s="262"/>
      <c r="M45" s="263"/>
      <c r="N45" s="264"/>
      <c r="O45" s="251"/>
      <c r="P45" s="252"/>
      <c r="Q45" s="254"/>
      <c r="X45" s="20" t="str">
        <f t="shared" si="3"/>
        <v/>
      </c>
      <c r="Y45" s="61"/>
      <c r="Z45" s="20"/>
      <c r="AA45" s="20"/>
      <c r="AB45" s="20" t="str">
        <f>IF(ISERROR(VLOOKUP(X46,#REF!,AC47,0)*AD46),"",VLOOKUP(X46,#REF!,AC47,0)*AD46)</f>
        <v/>
      </c>
      <c r="AC45" s="20" t="str">
        <f t="shared" si="4"/>
        <v/>
      </c>
      <c r="AD45" s="20" t="str">
        <f t="shared" si="5"/>
        <v/>
      </c>
      <c r="AE45" s="4"/>
      <c r="AF45" s="4"/>
      <c r="AG45" s="4"/>
      <c r="AH45" s="4"/>
    </row>
    <row r="46" spans="1:34" ht="14.25" customHeight="1" x14ac:dyDescent="0.25">
      <c r="A46" s="255">
        <v>12</v>
      </c>
      <c r="B46" s="235" t="str">
        <f>IF(加入依頼書!B46="","",加入依頼書!B46)</f>
        <v/>
      </c>
      <c r="C46" s="236"/>
      <c r="D46" s="236"/>
      <c r="E46" s="237"/>
      <c r="F46" s="257" t="str">
        <f>IF(加入依頼書!F46="","",加入依頼書!F46)</f>
        <v/>
      </c>
      <c r="G46" s="257" t="str">
        <f>IF(加入依頼書!G46="","",加入依頼書!G46)</f>
        <v/>
      </c>
      <c r="H46" s="80" t="str">
        <f>加入依頼書!H46</f>
        <v>（西暦）</v>
      </c>
      <c r="I46" s="86"/>
      <c r="J46" s="87"/>
      <c r="K46" s="87"/>
      <c r="L46" s="259"/>
      <c r="M46" s="260"/>
      <c r="N46" s="261"/>
      <c r="O46" s="249" t="str">
        <f>IF(加入依頼書!U46="","",加入依頼書!U46)</f>
        <v/>
      </c>
      <c r="P46" s="250"/>
      <c r="Q46" s="253" t="str">
        <f>IF(B46="","",IF(入国状況=1,IF(AND(入国予定日&lt;=DATEVALUE("2025/9/30"),L46&gt;=DATEVALUE("2025/10/1")),"保険料が追加で発生します",""),""))</f>
        <v/>
      </c>
      <c r="X46" s="20" t="str">
        <f t="shared" si="3"/>
        <v/>
      </c>
      <c r="Y46" s="61">
        <f>IF(B46&lt;&gt;"",IF(COUNTA(I46,L46)=2,0,1),0)</f>
        <v>0</v>
      </c>
      <c r="Z46" s="20"/>
      <c r="AA46" s="20"/>
      <c r="AB46" s="20" t="str">
        <f>IF(ISERROR(VLOOKUP(X47,#REF!,AC48,0)*AD47),"",VLOOKUP(X47,#REF!,AC48,0)*AD47)</f>
        <v/>
      </c>
      <c r="AC46" s="20" t="str">
        <f t="shared" si="4"/>
        <v/>
      </c>
      <c r="AD46" s="20" t="str">
        <f t="shared" si="5"/>
        <v/>
      </c>
      <c r="AE46" s="4"/>
      <c r="AF46" s="4"/>
      <c r="AG46" s="4"/>
      <c r="AH46" s="4"/>
    </row>
    <row r="47" spans="1:34" ht="27" customHeight="1" x14ac:dyDescent="0.25">
      <c r="A47" s="256"/>
      <c r="B47" s="238"/>
      <c r="C47" s="239"/>
      <c r="D47" s="239"/>
      <c r="E47" s="240"/>
      <c r="F47" s="258"/>
      <c r="G47" s="258"/>
      <c r="H47" s="81" t="str">
        <f>IF(加入依頼書!H47="","",加入依頼書!H47)</f>
        <v/>
      </c>
      <c r="I47" s="87"/>
      <c r="J47" s="87"/>
      <c r="K47" s="87"/>
      <c r="L47" s="262"/>
      <c r="M47" s="263"/>
      <c r="N47" s="264"/>
      <c r="O47" s="251"/>
      <c r="P47" s="252"/>
      <c r="Q47" s="254"/>
      <c r="X47" s="20" t="str">
        <f t="shared" si="3"/>
        <v/>
      </c>
      <c r="Y47" s="61"/>
      <c r="Z47" s="20"/>
      <c r="AA47" s="20"/>
      <c r="AB47" s="20" t="str">
        <f>IF(ISERROR(VLOOKUP(X48,#REF!,AC49,0)*AD48),"",VLOOKUP(X48,#REF!,AC49,0)*AD48)</f>
        <v/>
      </c>
      <c r="AC47" s="20" t="str">
        <f t="shared" si="4"/>
        <v/>
      </c>
      <c r="AD47" s="20" t="str">
        <f t="shared" si="5"/>
        <v/>
      </c>
      <c r="AE47" s="4"/>
      <c r="AF47" s="4"/>
      <c r="AG47" s="4"/>
      <c r="AH47" s="4"/>
    </row>
    <row r="48" spans="1:34" ht="14.25" customHeight="1" x14ac:dyDescent="0.25">
      <c r="A48" s="255">
        <v>13</v>
      </c>
      <c r="B48" s="235" t="str">
        <f>IF(加入依頼書!B48="","",加入依頼書!B48)</f>
        <v/>
      </c>
      <c r="C48" s="236"/>
      <c r="D48" s="236"/>
      <c r="E48" s="237"/>
      <c r="F48" s="257" t="str">
        <f>IF(加入依頼書!F48="","",加入依頼書!F48)</f>
        <v/>
      </c>
      <c r="G48" s="257" t="str">
        <f>IF(加入依頼書!G48="","",加入依頼書!G48)</f>
        <v/>
      </c>
      <c r="H48" s="80" t="str">
        <f>加入依頼書!H48</f>
        <v>（西暦）</v>
      </c>
      <c r="I48" s="86"/>
      <c r="J48" s="87"/>
      <c r="K48" s="87"/>
      <c r="L48" s="259"/>
      <c r="M48" s="260"/>
      <c r="N48" s="261"/>
      <c r="O48" s="249" t="str">
        <f>IF(加入依頼書!U48="","",加入依頼書!U48)</f>
        <v/>
      </c>
      <c r="P48" s="250"/>
      <c r="Q48" s="253" t="str">
        <f>IF(B48="","",IF(入国状況=1,IF(AND(入国予定日&lt;=DATEVALUE("2025/9/30"),L48&gt;=DATEVALUE("2025/10/1")),"保険料が追加で発生します",""),""))</f>
        <v/>
      </c>
      <c r="X48" s="20" t="str">
        <f t="shared" si="3"/>
        <v/>
      </c>
      <c r="Y48" s="61">
        <f>IF(B48&lt;&gt;"",IF(COUNTA(I48,L48)=2,0,1),0)</f>
        <v>0</v>
      </c>
      <c r="Z48" s="20"/>
      <c r="AA48" s="20"/>
      <c r="AB48" s="20" t="str">
        <f>IF(ISERROR(VLOOKUP(X49,#REF!,AC50,0)*AD49),"",VLOOKUP(X49,#REF!,AC50,0)*AD49)</f>
        <v/>
      </c>
      <c r="AC48" s="20" t="str">
        <f t="shared" si="4"/>
        <v/>
      </c>
      <c r="AD48" s="20" t="str">
        <f t="shared" si="5"/>
        <v/>
      </c>
      <c r="AE48" s="4"/>
      <c r="AF48" s="4"/>
      <c r="AG48" s="4"/>
      <c r="AH48" s="4"/>
    </row>
    <row r="49" spans="1:34" ht="27" customHeight="1" x14ac:dyDescent="0.25">
      <c r="A49" s="256"/>
      <c r="B49" s="238"/>
      <c r="C49" s="239"/>
      <c r="D49" s="239"/>
      <c r="E49" s="240"/>
      <c r="F49" s="258"/>
      <c r="G49" s="258"/>
      <c r="H49" s="81" t="str">
        <f>IF(加入依頼書!H49="","",加入依頼書!H49)</f>
        <v/>
      </c>
      <c r="I49" s="87"/>
      <c r="J49" s="87"/>
      <c r="K49" s="87"/>
      <c r="L49" s="262"/>
      <c r="M49" s="263"/>
      <c r="N49" s="264"/>
      <c r="O49" s="251"/>
      <c r="P49" s="252"/>
      <c r="Q49" s="254"/>
      <c r="X49" s="20" t="str">
        <f t="shared" si="3"/>
        <v/>
      </c>
      <c r="Y49" s="61"/>
      <c r="Z49" s="20"/>
      <c r="AA49" s="20"/>
      <c r="AB49" s="20" t="str">
        <f>IF(ISERROR(VLOOKUP(X50,#REF!,AC51,0)*AD50),"",VLOOKUP(X50,#REF!,AC51,0)*AD50)</f>
        <v/>
      </c>
      <c r="AC49" s="20" t="str">
        <f t="shared" si="4"/>
        <v/>
      </c>
      <c r="AD49" s="20" t="str">
        <f t="shared" si="5"/>
        <v/>
      </c>
      <c r="AE49" s="4"/>
      <c r="AF49" s="4"/>
      <c r="AG49" s="4"/>
      <c r="AH49" s="4"/>
    </row>
    <row r="50" spans="1:34" ht="14.25" customHeight="1" x14ac:dyDescent="0.25">
      <c r="A50" s="255">
        <v>14</v>
      </c>
      <c r="B50" s="235" t="str">
        <f>IF(加入依頼書!B50="","",加入依頼書!B50)</f>
        <v/>
      </c>
      <c r="C50" s="236"/>
      <c r="D50" s="236"/>
      <c r="E50" s="237"/>
      <c r="F50" s="257" t="str">
        <f>IF(加入依頼書!F50="","",加入依頼書!F50)</f>
        <v/>
      </c>
      <c r="G50" s="257" t="str">
        <f>IF(加入依頼書!G50="","",加入依頼書!G50)</f>
        <v/>
      </c>
      <c r="H50" s="80" t="str">
        <f>加入依頼書!H50</f>
        <v>（西暦）</v>
      </c>
      <c r="I50" s="86"/>
      <c r="J50" s="87"/>
      <c r="K50" s="87"/>
      <c r="L50" s="259"/>
      <c r="M50" s="260"/>
      <c r="N50" s="261"/>
      <c r="O50" s="249" t="str">
        <f>IF(加入依頼書!U50="","",加入依頼書!U50)</f>
        <v/>
      </c>
      <c r="P50" s="250"/>
      <c r="Q50" s="253" t="str">
        <f>IF(B50="","",IF(入国状況=1,IF(AND(入国予定日&lt;=DATEVALUE("2025/9/30"),L50&gt;=DATEVALUE("2025/10/1")),"保険料が追加で発生します",""),""))</f>
        <v/>
      </c>
      <c r="X50" s="20" t="str">
        <f t="shared" si="3"/>
        <v/>
      </c>
      <c r="Y50" s="61">
        <f>IF(B50&lt;&gt;"",IF(COUNTA(I50,L50)=2,0,1),0)</f>
        <v>0</v>
      </c>
      <c r="Z50" s="20"/>
      <c r="AA50" s="20"/>
      <c r="AB50" s="20" t="str">
        <f>IF(ISERROR(VLOOKUP(X51,#REF!,AC52,0)*AD51),"",VLOOKUP(X51,#REF!,AC52,0)*AD51)</f>
        <v/>
      </c>
      <c r="AC50" s="20" t="str">
        <f t="shared" si="4"/>
        <v/>
      </c>
      <c r="AD50" s="20" t="str">
        <f t="shared" si="5"/>
        <v/>
      </c>
      <c r="AE50" s="4"/>
      <c r="AF50" s="4"/>
      <c r="AG50" s="4"/>
      <c r="AH50" s="4"/>
    </row>
    <row r="51" spans="1:34" ht="27" customHeight="1" x14ac:dyDescent="0.25">
      <c r="A51" s="256"/>
      <c r="B51" s="238"/>
      <c r="C51" s="239"/>
      <c r="D51" s="239"/>
      <c r="E51" s="240"/>
      <c r="F51" s="258"/>
      <c r="G51" s="258"/>
      <c r="H51" s="81" t="str">
        <f>IF(加入依頼書!H51="","",加入依頼書!H51)</f>
        <v/>
      </c>
      <c r="I51" s="87"/>
      <c r="J51" s="87"/>
      <c r="K51" s="87"/>
      <c r="L51" s="262"/>
      <c r="M51" s="263"/>
      <c r="N51" s="264"/>
      <c r="O51" s="251"/>
      <c r="P51" s="252"/>
      <c r="Q51" s="254"/>
      <c r="X51" s="20" t="str">
        <f t="shared" si="3"/>
        <v/>
      </c>
      <c r="Y51" s="61"/>
      <c r="Z51" s="20"/>
      <c r="AA51" s="20"/>
      <c r="AB51" s="20" t="str">
        <f>IF(ISERROR(VLOOKUP(X52,#REF!,AC53,0)*AD52),"",VLOOKUP(X52,#REF!,AC53,0)*AD52)</f>
        <v/>
      </c>
      <c r="AC51" s="20" t="str">
        <f t="shared" si="4"/>
        <v/>
      </c>
      <c r="AD51" s="20" t="str">
        <f t="shared" si="5"/>
        <v/>
      </c>
      <c r="AE51" s="4"/>
      <c r="AF51" s="4"/>
      <c r="AG51" s="4"/>
      <c r="AH51" s="4"/>
    </row>
    <row r="52" spans="1:34" ht="14.25" customHeight="1" x14ac:dyDescent="0.25">
      <c r="A52" s="255">
        <v>15</v>
      </c>
      <c r="B52" s="235" t="str">
        <f>IF(加入依頼書!B52="","",加入依頼書!B52)</f>
        <v/>
      </c>
      <c r="C52" s="236"/>
      <c r="D52" s="236"/>
      <c r="E52" s="237"/>
      <c r="F52" s="257" t="str">
        <f>IF(加入依頼書!F52="","",加入依頼書!F52)</f>
        <v/>
      </c>
      <c r="G52" s="257" t="str">
        <f>IF(加入依頼書!G52="","",加入依頼書!G52)</f>
        <v/>
      </c>
      <c r="H52" s="80" t="str">
        <f>加入依頼書!H52</f>
        <v>（西暦）</v>
      </c>
      <c r="I52" s="86"/>
      <c r="J52" s="87"/>
      <c r="K52" s="87"/>
      <c r="L52" s="259"/>
      <c r="M52" s="260"/>
      <c r="N52" s="261"/>
      <c r="O52" s="249" t="str">
        <f>IF(加入依頼書!U52="","",加入依頼書!U52)</f>
        <v/>
      </c>
      <c r="P52" s="250"/>
      <c r="Q52" s="253" t="str">
        <f>IF(B52="","",IF(入国状況=1,IF(AND(入国予定日&lt;=DATEVALUE("2025/9/30"),L52&gt;=DATEVALUE("2025/10/1")),"保険料が追加で発生します",""),""))</f>
        <v/>
      </c>
      <c r="X52" s="20" t="str">
        <f t="shared" si="3"/>
        <v/>
      </c>
      <c r="Y52" s="61">
        <f>IF(B52&lt;&gt;"",IF(COUNTA(I52,L52)=2,0,1),0)</f>
        <v>0</v>
      </c>
      <c r="Z52" s="20"/>
      <c r="AA52" s="20"/>
      <c r="AB52" s="20" t="str">
        <f>IF(ISERROR(VLOOKUP(X53,#REF!,AC54,0)*AD53),"",VLOOKUP(X53,#REF!,AC54,0)*AD53)</f>
        <v/>
      </c>
      <c r="AC52" s="20" t="str">
        <f t="shared" si="4"/>
        <v/>
      </c>
      <c r="AD52" s="20" t="str">
        <f t="shared" si="5"/>
        <v/>
      </c>
      <c r="AE52" s="4"/>
      <c r="AF52" s="4"/>
      <c r="AG52" s="4"/>
      <c r="AH52" s="4"/>
    </row>
    <row r="53" spans="1:34" ht="27" customHeight="1" x14ac:dyDescent="0.25">
      <c r="A53" s="256"/>
      <c r="B53" s="238"/>
      <c r="C53" s="239"/>
      <c r="D53" s="239"/>
      <c r="E53" s="240"/>
      <c r="F53" s="258"/>
      <c r="G53" s="258"/>
      <c r="H53" s="81" t="str">
        <f>IF(加入依頼書!H53="","",加入依頼書!H53)</f>
        <v/>
      </c>
      <c r="I53" s="87"/>
      <c r="J53" s="87"/>
      <c r="K53" s="87"/>
      <c r="L53" s="262"/>
      <c r="M53" s="263"/>
      <c r="N53" s="264"/>
      <c r="O53" s="251"/>
      <c r="P53" s="252"/>
      <c r="Q53" s="254"/>
      <c r="X53" s="20" t="str">
        <f t="shared" si="3"/>
        <v/>
      </c>
      <c r="Y53" s="61"/>
      <c r="Z53" s="20"/>
      <c r="AC53" s="20" t="str">
        <f t="shared" si="4"/>
        <v/>
      </c>
      <c r="AD53" s="20" t="str">
        <f t="shared" si="5"/>
        <v/>
      </c>
      <c r="AF53" s="4"/>
      <c r="AG53" s="4"/>
      <c r="AH53" s="4"/>
    </row>
    <row r="54" spans="1:34" ht="14.25" customHeight="1" x14ac:dyDescent="0.25">
      <c r="A54" s="255">
        <v>16</v>
      </c>
      <c r="B54" s="235" t="str">
        <f>IF(加入依頼書!B54="","",加入依頼書!B54)</f>
        <v/>
      </c>
      <c r="C54" s="236"/>
      <c r="D54" s="236"/>
      <c r="E54" s="237"/>
      <c r="F54" s="257" t="str">
        <f>IF(加入依頼書!F54="","",加入依頼書!F54)</f>
        <v/>
      </c>
      <c r="G54" s="257" t="str">
        <f>IF(加入依頼書!G54="","",加入依頼書!G54)</f>
        <v/>
      </c>
      <c r="H54" s="80" t="str">
        <f>加入依頼書!H54</f>
        <v>（西暦）</v>
      </c>
      <c r="I54" s="86"/>
      <c r="J54" s="87"/>
      <c r="K54" s="87"/>
      <c r="L54" s="259"/>
      <c r="M54" s="260"/>
      <c r="N54" s="261"/>
      <c r="O54" s="249" t="str">
        <f>IF(加入依頼書!U54="","",加入依頼書!U54)</f>
        <v/>
      </c>
      <c r="P54" s="250"/>
      <c r="Q54" s="253" t="str">
        <f>IF(B54="","",IF(入国状況=1,IF(AND(入国予定日&lt;=DATEVALUE("2025/9/30"),L54&gt;=DATEVALUE("2025/10/1")),"保険料が追加で発生します",""),""))</f>
        <v/>
      </c>
      <c r="X54" s="20" t="str">
        <f t="shared" si="3"/>
        <v/>
      </c>
      <c r="Y54" s="61">
        <f>IF(B54&lt;&gt;"",IF(COUNTA(I54,L54)=2,0,1),0)</f>
        <v>0</v>
      </c>
      <c r="Z54" s="20"/>
      <c r="AA54" s="20"/>
      <c r="AB54" s="20" t="str">
        <f>IF(ISERROR(VLOOKUP(X55,#REF!,AC56,0)*AD55),"",VLOOKUP(X55,#REF!,AC56,0)*AD55)</f>
        <v/>
      </c>
      <c r="AC54" s="20" t="str">
        <f t="shared" si="4"/>
        <v/>
      </c>
      <c r="AD54" s="20" t="str">
        <f t="shared" si="5"/>
        <v/>
      </c>
      <c r="AE54" s="4"/>
      <c r="AF54" s="4"/>
      <c r="AG54" s="4"/>
      <c r="AH54" s="4"/>
    </row>
    <row r="55" spans="1:34" ht="27" customHeight="1" x14ac:dyDescent="0.25">
      <c r="A55" s="256"/>
      <c r="B55" s="238"/>
      <c r="C55" s="239"/>
      <c r="D55" s="239"/>
      <c r="E55" s="240"/>
      <c r="F55" s="258"/>
      <c r="G55" s="258"/>
      <c r="H55" s="81" t="str">
        <f>IF(加入依頼書!H55="","",加入依頼書!H55)</f>
        <v/>
      </c>
      <c r="I55" s="87"/>
      <c r="J55" s="87"/>
      <c r="K55" s="87"/>
      <c r="L55" s="262"/>
      <c r="M55" s="263"/>
      <c r="N55" s="264"/>
      <c r="O55" s="251"/>
      <c r="P55" s="252"/>
      <c r="Q55" s="254"/>
      <c r="X55" s="20" t="str">
        <f t="shared" si="3"/>
        <v/>
      </c>
      <c r="Y55" s="61"/>
      <c r="Z55" s="20"/>
      <c r="AA55" s="20"/>
      <c r="AB55" s="20" t="str">
        <f>IF(ISERROR(VLOOKUP(X56,#REF!,AC57,0)*AD56),"",VLOOKUP(X56,#REF!,AC57,0)*AD56)</f>
        <v/>
      </c>
      <c r="AC55" s="20" t="str">
        <f t="shared" si="4"/>
        <v/>
      </c>
      <c r="AD55" s="20" t="str">
        <f t="shared" si="5"/>
        <v/>
      </c>
      <c r="AE55" s="4"/>
      <c r="AF55" s="4"/>
      <c r="AG55" s="4"/>
      <c r="AH55" s="4"/>
    </row>
    <row r="56" spans="1:34" ht="14.25" customHeight="1" x14ac:dyDescent="0.25">
      <c r="A56" s="255">
        <v>17</v>
      </c>
      <c r="B56" s="235" t="str">
        <f>IF(加入依頼書!B56="","",加入依頼書!B56)</f>
        <v/>
      </c>
      <c r="C56" s="236"/>
      <c r="D56" s="236"/>
      <c r="E56" s="237"/>
      <c r="F56" s="257" t="str">
        <f>IF(加入依頼書!F56="","",加入依頼書!F56)</f>
        <v/>
      </c>
      <c r="G56" s="257" t="str">
        <f>IF(加入依頼書!G56="","",加入依頼書!G56)</f>
        <v/>
      </c>
      <c r="H56" s="80" t="str">
        <f>加入依頼書!H56</f>
        <v>（西暦）</v>
      </c>
      <c r="I56" s="86"/>
      <c r="J56" s="87"/>
      <c r="K56" s="87"/>
      <c r="L56" s="259"/>
      <c r="M56" s="260"/>
      <c r="N56" s="261"/>
      <c r="O56" s="249" t="str">
        <f>IF(加入依頼書!U56="","",加入依頼書!U56)</f>
        <v/>
      </c>
      <c r="P56" s="250"/>
      <c r="Q56" s="253" t="str">
        <f>IF(B56="","",IF(入国状況=1,IF(AND(入国予定日&lt;=DATEVALUE("2025/9/30"),L56&gt;=DATEVALUE("2025/10/1")),"保険料が追加で発生します",""),""))</f>
        <v/>
      </c>
      <c r="X56" s="20" t="str">
        <f t="shared" si="3"/>
        <v/>
      </c>
      <c r="Y56" s="61">
        <f>IF(B56&lt;&gt;"",IF(COUNTA(I56,L56)=2,0,1),0)</f>
        <v>0</v>
      </c>
      <c r="Z56" s="20"/>
      <c r="AA56" s="20"/>
      <c r="AB56" s="20" t="str">
        <f>IF(ISERROR(VLOOKUP(X57,#REF!,AC58,0)*AD57),"",VLOOKUP(X57,#REF!,AC58,0)*AD57)</f>
        <v/>
      </c>
      <c r="AC56" s="20" t="str">
        <f t="shared" si="4"/>
        <v/>
      </c>
      <c r="AD56" s="20" t="str">
        <f t="shared" si="5"/>
        <v/>
      </c>
      <c r="AE56" s="4"/>
      <c r="AF56" s="4"/>
      <c r="AG56" s="4"/>
      <c r="AH56" s="4"/>
    </row>
    <row r="57" spans="1:34" ht="27" customHeight="1" x14ac:dyDescent="0.25">
      <c r="A57" s="256"/>
      <c r="B57" s="238"/>
      <c r="C57" s="239"/>
      <c r="D57" s="239"/>
      <c r="E57" s="240"/>
      <c r="F57" s="258"/>
      <c r="G57" s="258"/>
      <c r="H57" s="81" t="str">
        <f>IF(加入依頼書!H57="","",加入依頼書!H57)</f>
        <v/>
      </c>
      <c r="I57" s="87"/>
      <c r="J57" s="87"/>
      <c r="K57" s="87"/>
      <c r="L57" s="262"/>
      <c r="M57" s="263"/>
      <c r="N57" s="264"/>
      <c r="O57" s="251"/>
      <c r="P57" s="252"/>
      <c r="Q57" s="254"/>
      <c r="X57" s="20" t="str">
        <f t="shared" si="3"/>
        <v/>
      </c>
      <c r="Y57" s="61"/>
      <c r="Z57" s="20"/>
      <c r="AA57" s="20"/>
      <c r="AB57" s="20" t="str">
        <f>IF(ISERROR(VLOOKUP(X58,#REF!,AC59,0)*AD58),"",VLOOKUP(X58,#REF!,AC59,0)*AD58)</f>
        <v/>
      </c>
      <c r="AC57" s="20" t="str">
        <f t="shared" si="4"/>
        <v/>
      </c>
      <c r="AD57" s="20" t="str">
        <f t="shared" si="5"/>
        <v/>
      </c>
      <c r="AE57" s="4"/>
      <c r="AF57" s="4"/>
      <c r="AG57" s="4"/>
      <c r="AH57" s="4"/>
    </row>
    <row r="58" spans="1:34" ht="14.25" customHeight="1" x14ac:dyDescent="0.25">
      <c r="A58" s="255">
        <v>18</v>
      </c>
      <c r="B58" s="235" t="str">
        <f>IF(加入依頼書!B58="","",加入依頼書!B58)</f>
        <v/>
      </c>
      <c r="C58" s="236"/>
      <c r="D58" s="236"/>
      <c r="E58" s="237"/>
      <c r="F58" s="257" t="str">
        <f>IF(加入依頼書!F58="","",加入依頼書!F58)</f>
        <v/>
      </c>
      <c r="G58" s="257" t="str">
        <f>IF(加入依頼書!G58="","",加入依頼書!G58)</f>
        <v/>
      </c>
      <c r="H58" s="80" t="str">
        <f>加入依頼書!H58</f>
        <v>（西暦）</v>
      </c>
      <c r="I58" s="86"/>
      <c r="J58" s="87"/>
      <c r="K58" s="87"/>
      <c r="L58" s="259"/>
      <c r="M58" s="260"/>
      <c r="N58" s="261"/>
      <c r="O58" s="249" t="str">
        <f>IF(加入依頼書!U58="","",加入依頼書!U58)</f>
        <v/>
      </c>
      <c r="P58" s="250"/>
      <c r="Q58" s="253" t="str">
        <f>IF(B58="","",IF(入国状況=1,IF(AND(入国予定日&lt;=DATEVALUE("2025/9/30"),L58&gt;=DATEVALUE("2025/10/1")),"保険料が追加で発生します",""),""))</f>
        <v/>
      </c>
      <c r="X58" s="20" t="str">
        <f t="shared" si="3"/>
        <v/>
      </c>
      <c r="Y58" s="61">
        <f>IF(B58&lt;&gt;"",IF(COUNTA(I58,L58)=2,0,1),0)</f>
        <v>0</v>
      </c>
      <c r="Z58" s="20"/>
      <c r="AA58" s="20"/>
      <c r="AB58" s="20" t="str">
        <f>IF(ISERROR(VLOOKUP(X59,#REF!,AC60,0)*AD59),"",VLOOKUP(X59,#REF!,AC60,0)*AD59)</f>
        <v/>
      </c>
      <c r="AC58" s="20" t="str">
        <f t="shared" si="4"/>
        <v/>
      </c>
      <c r="AD58" s="20" t="str">
        <f t="shared" si="5"/>
        <v/>
      </c>
      <c r="AE58" s="4"/>
      <c r="AF58" s="4"/>
      <c r="AG58" s="4"/>
      <c r="AH58" s="4"/>
    </row>
    <row r="59" spans="1:34" ht="27" customHeight="1" x14ac:dyDescent="0.25">
      <c r="A59" s="256"/>
      <c r="B59" s="238"/>
      <c r="C59" s="239"/>
      <c r="D59" s="239"/>
      <c r="E59" s="240"/>
      <c r="F59" s="258"/>
      <c r="G59" s="258"/>
      <c r="H59" s="81" t="str">
        <f>IF(加入依頼書!H59="","",加入依頼書!H59)</f>
        <v/>
      </c>
      <c r="I59" s="87"/>
      <c r="J59" s="87"/>
      <c r="K59" s="87"/>
      <c r="L59" s="262"/>
      <c r="M59" s="263"/>
      <c r="N59" s="264"/>
      <c r="O59" s="251"/>
      <c r="P59" s="252"/>
      <c r="Q59" s="254"/>
      <c r="X59" s="20" t="str">
        <f t="shared" si="3"/>
        <v/>
      </c>
      <c r="Y59" s="61"/>
      <c r="Z59" s="20"/>
      <c r="AA59" s="20"/>
      <c r="AB59" s="20" t="str">
        <f>IF(ISERROR(VLOOKUP(X60,#REF!,AC61,0)*AD60),"",VLOOKUP(X60,#REF!,AC61,0)*AD60)</f>
        <v/>
      </c>
      <c r="AC59" s="20" t="str">
        <f t="shared" si="4"/>
        <v/>
      </c>
      <c r="AD59" s="20" t="str">
        <f t="shared" si="5"/>
        <v/>
      </c>
      <c r="AE59" s="4"/>
      <c r="AF59" s="4"/>
      <c r="AG59" s="4"/>
      <c r="AH59" s="4"/>
    </row>
    <row r="60" spans="1:34" ht="14.25" customHeight="1" x14ac:dyDescent="0.25">
      <c r="A60" s="255">
        <v>19</v>
      </c>
      <c r="B60" s="235" t="str">
        <f>IF(加入依頼書!B60="","",加入依頼書!B60)</f>
        <v/>
      </c>
      <c r="C60" s="236"/>
      <c r="D60" s="236"/>
      <c r="E60" s="237"/>
      <c r="F60" s="257" t="str">
        <f>IF(加入依頼書!F60="","",加入依頼書!F60)</f>
        <v/>
      </c>
      <c r="G60" s="257" t="str">
        <f>IF(加入依頼書!G60="","",加入依頼書!G60)</f>
        <v/>
      </c>
      <c r="H60" s="80" t="str">
        <f>加入依頼書!H60</f>
        <v>（西暦）</v>
      </c>
      <c r="I60" s="86"/>
      <c r="J60" s="87"/>
      <c r="K60" s="87"/>
      <c r="L60" s="259"/>
      <c r="M60" s="260"/>
      <c r="N60" s="261"/>
      <c r="O60" s="249" t="str">
        <f>IF(加入依頼書!U60="","",加入依頼書!U60)</f>
        <v/>
      </c>
      <c r="P60" s="250"/>
      <c r="Q60" s="253" t="str">
        <f>IF(B60="","",IF(入国状況=1,IF(AND(入国予定日&lt;=DATEVALUE("2025/9/30"),L60&gt;=DATEVALUE("2025/10/1")),"保険料が追加で発生します",""),""))</f>
        <v/>
      </c>
      <c r="X60" s="20" t="str">
        <f t="shared" si="3"/>
        <v/>
      </c>
      <c r="Y60" s="61">
        <f>IF(B60&lt;&gt;"",IF(COUNTA(I60,L60)=2,0,1),0)</f>
        <v>0</v>
      </c>
      <c r="Z60" s="20"/>
      <c r="AA60" s="20"/>
      <c r="AB60" s="20" t="str">
        <f>IF(ISERROR(VLOOKUP(X61,#REF!,AC62,0)*AD61),"",VLOOKUP(X61,#REF!,AC62,0)*AD61)</f>
        <v/>
      </c>
      <c r="AC60" s="20" t="str">
        <f t="shared" si="4"/>
        <v/>
      </c>
      <c r="AD60" s="20" t="str">
        <f t="shared" si="5"/>
        <v/>
      </c>
      <c r="AE60" s="4"/>
      <c r="AF60" s="4"/>
      <c r="AG60" s="4"/>
      <c r="AH60" s="4"/>
    </row>
    <row r="61" spans="1:34" ht="27" customHeight="1" x14ac:dyDescent="0.25">
      <c r="A61" s="256"/>
      <c r="B61" s="238"/>
      <c r="C61" s="239"/>
      <c r="D61" s="239"/>
      <c r="E61" s="240"/>
      <c r="F61" s="258"/>
      <c r="G61" s="258"/>
      <c r="H61" s="81" t="str">
        <f>IF(加入依頼書!H61="","",加入依頼書!H61)</f>
        <v/>
      </c>
      <c r="I61" s="87"/>
      <c r="J61" s="87"/>
      <c r="K61" s="87"/>
      <c r="L61" s="262"/>
      <c r="M61" s="263"/>
      <c r="N61" s="264"/>
      <c r="O61" s="251"/>
      <c r="P61" s="252"/>
      <c r="Q61" s="254"/>
      <c r="X61" s="20" t="str">
        <f t="shared" si="3"/>
        <v/>
      </c>
      <c r="Y61" s="61"/>
      <c r="Z61" s="20"/>
      <c r="AA61" s="20"/>
      <c r="AB61" s="20" t="str">
        <f>IF(ISERROR(VLOOKUP(X62,#REF!,AC63,0)*AD62),"",VLOOKUP(X62,#REF!,AC63,0)*AD62)</f>
        <v/>
      </c>
      <c r="AC61" s="20" t="str">
        <f t="shared" si="4"/>
        <v/>
      </c>
      <c r="AD61" s="20" t="str">
        <f t="shared" si="5"/>
        <v/>
      </c>
      <c r="AE61" s="4"/>
      <c r="AF61" s="4"/>
      <c r="AG61" s="4"/>
      <c r="AH61" s="4"/>
    </row>
    <row r="62" spans="1:34" ht="14.25" customHeight="1" x14ac:dyDescent="0.25">
      <c r="A62" s="255">
        <v>20</v>
      </c>
      <c r="B62" s="235" t="str">
        <f>IF(加入依頼書!B62="","",加入依頼書!B62)</f>
        <v/>
      </c>
      <c r="C62" s="236"/>
      <c r="D62" s="236"/>
      <c r="E62" s="237"/>
      <c r="F62" s="257" t="str">
        <f>IF(加入依頼書!F62="","",加入依頼書!F62)</f>
        <v/>
      </c>
      <c r="G62" s="257" t="str">
        <f>IF(加入依頼書!G62="","",加入依頼書!G62)</f>
        <v/>
      </c>
      <c r="H62" s="80" t="str">
        <f>加入依頼書!H62</f>
        <v>（西暦）</v>
      </c>
      <c r="I62" s="86"/>
      <c r="J62" s="87"/>
      <c r="K62" s="87"/>
      <c r="L62" s="259"/>
      <c r="M62" s="260"/>
      <c r="N62" s="261"/>
      <c r="O62" s="249" t="str">
        <f>IF(加入依頼書!U62="","",加入依頼書!U62)</f>
        <v/>
      </c>
      <c r="P62" s="250"/>
      <c r="Q62" s="253" t="str">
        <f>IF(B62="","",IF(入国状況=1,IF(AND(入国予定日&lt;=DATEVALUE("2025/9/30"),L62&gt;=DATEVALUE("2025/10/1")),"保険料が追加で発生します",""),""))</f>
        <v/>
      </c>
      <c r="X62" s="20" t="str">
        <f t="shared" si="3"/>
        <v/>
      </c>
      <c r="Y62" s="61">
        <f>IF(B62&lt;&gt;"",IF(COUNTA(I62,L62)=2,0,1),0)</f>
        <v>0</v>
      </c>
      <c r="Z62" s="20"/>
      <c r="AA62" s="20"/>
      <c r="AB62" s="20" t="str">
        <f>IF(ISERROR(VLOOKUP(X63,#REF!,AC64,0)*AD63),"",VLOOKUP(X63,#REF!,AC64,0)*AD63)</f>
        <v/>
      </c>
      <c r="AC62" s="20" t="str">
        <f t="shared" si="4"/>
        <v/>
      </c>
      <c r="AD62" s="20" t="str">
        <f t="shared" si="5"/>
        <v/>
      </c>
      <c r="AE62" s="4"/>
      <c r="AF62" s="4"/>
      <c r="AG62" s="4"/>
      <c r="AH62" s="4"/>
    </row>
    <row r="63" spans="1:34" ht="27" customHeight="1" x14ac:dyDescent="0.25">
      <c r="A63" s="256"/>
      <c r="B63" s="238"/>
      <c r="C63" s="239"/>
      <c r="D63" s="239"/>
      <c r="E63" s="240"/>
      <c r="F63" s="258"/>
      <c r="G63" s="258"/>
      <c r="H63" s="81" t="str">
        <f>IF(加入依頼書!H63="","",加入依頼書!H63)</f>
        <v/>
      </c>
      <c r="I63" s="87"/>
      <c r="J63" s="87"/>
      <c r="K63" s="87"/>
      <c r="L63" s="262"/>
      <c r="M63" s="263"/>
      <c r="N63" s="264"/>
      <c r="O63" s="251"/>
      <c r="P63" s="252"/>
      <c r="Q63" s="254"/>
      <c r="X63" s="20" t="str">
        <f t="shared" si="3"/>
        <v/>
      </c>
      <c r="Y63" s="61"/>
      <c r="Z63" s="20"/>
      <c r="AC63" s="20" t="str">
        <f t="shared" si="4"/>
        <v/>
      </c>
      <c r="AD63" s="20" t="str">
        <f t="shared" si="5"/>
        <v/>
      </c>
      <c r="AF63" s="4"/>
      <c r="AG63" s="4"/>
      <c r="AH63" s="4"/>
    </row>
    <row r="64" spans="1:34" ht="14.25" customHeight="1" x14ac:dyDescent="0.25">
      <c r="A64" s="255">
        <v>21</v>
      </c>
      <c r="B64" s="235" t="str">
        <f>IF(加入依頼書!B64="","",加入依頼書!B64)</f>
        <v/>
      </c>
      <c r="C64" s="236"/>
      <c r="D64" s="236"/>
      <c r="E64" s="237"/>
      <c r="F64" s="257" t="str">
        <f>IF(加入依頼書!F64="","",加入依頼書!F64)</f>
        <v/>
      </c>
      <c r="G64" s="257" t="str">
        <f>IF(加入依頼書!G64="","",加入依頼書!G64)</f>
        <v/>
      </c>
      <c r="H64" s="80" t="str">
        <f>加入依頼書!H64</f>
        <v>（西暦）</v>
      </c>
      <c r="I64" s="86"/>
      <c r="J64" s="87"/>
      <c r="K64" s="87"/>
      <c r="L64" s="259"/>
      <c r="M64" s="260"/>
      <c r="N64" s="261"/>
      <c r="O64" s="249" t="str">
        <f>IF(加入依頼書!U64="","",加入依頼書!U64)</f>
        <v/>
      </c>
      <c r="P64" s="250"/>
      <c r="Q64" s="253" t="str">
        <f>IF(B64="","",IF(入国状況=1,IF(AND(入国予定日&lt;=DATEVALUE("2025/9/30"),L64&gt;=DATEVALUE("2025/10/1")),"保険料が追加で発生します",""),""))</f>
        <v/>
      </c>
      <c r="X64" s="20" t="str">
        <f t="shared" ref="X64:X127" si="6">CONCATENATE(O64,P64)</f>
        <v/>
      </c>
      <c r="Y64" s="61">
        <f>IF(B64&lt;&gt;"",IF(COUNTA(I64,L64)=2,0,1),0)</f>
        <v>0</v>
      </c>
      <c r="Z64" s="20"/>
      <c r="AA64" s="20"/>
      <c r="AB64" s="20" t="str">
        <f>IF(ISERROR(VLOOKUP(X65,#REF!,AC66,0)*AD65),"",VLOOKUP(X65,#REF!,AC66,0)*AD65)</f>
        <v/>
      </c>
      <c r="AC64" s="20" t="str">
        <f t="shared" ref="AC64:AC127" si="7">IF(ISERROR(VLOOKUP(I63,$AB$1:$AC$14,2,0)),"",VLOOKUP(I63,$AB$1:$AC$14,2,0))</f>
        <v/>
      </c>
      <c r="AD64" s="20" t="str">
        <f t="shared" ref="AD64:AD127" si="8">IF(ISERROR(VLOOKUP(Q64,$AD$1:$AE$7,2,FALSE)),"",VLOOKUP(Q64,$AD$1:$AE$7,2,FALSE))</f>
        <v/>
      </c>
      <c r="AE64" s="4"/>
      <c r="AF64" s="4"/>
      <c r="AG64" s="4"/>
      <c r="AH64" s="4"/>
    </row>
    <row r="65" spans="1:34" ht="27" customHeight="1" x14ac:dyDescent="0.25">
      <c r="A65" s="256"/>
      <c r="B65" s="238"/>
      <c r="C65" s="239"/>
      <c r="D65" s="239"/>
      <c r="E65" s="240"/>
      <c r="F65" s="258"/>
      <c r="G65" s="258"/>
      <c r="H65" s="81" t="str">
        <f>IF(加入依頼書!H65="","",加入依頼書!H65)</f>
        <v/>
      </c>
      <c r="I65" s="87"/>
      <c r="J65" s="87"/>
      <c r="K65" s="87"/>
      <c r="L65" s="262"/>
      <c r="M65" s="263"/>
      <c r="N65" s="264"/>
      <c r="O65" s="251"/>
      <c r="P65" s="252"/>
      <c r="Q65" s="254"/>
      <c r="X65" s="20" t="str">
        <f t="shared" si="6"/>
        <v/>
      </c>
      <c r="Y65" s="61"/>
      <c r="Z65" s="20"/>
      <c r="AA65" s="20"/>
      <c r="AB65" s="20" t="str">
        <f>IF(ISERROR(VLOOKUP(X66,#REF!,AC67,0)*AD66),"",VLOOKUP(X66,#REF!,AC67,0)*AD66)</f>
        <v/>
      </c>
      <c r="AC65" s="20" t="str">
        <f t="shared" si="7"/>
        <v/>
      </c>
      <c r="AD65" s="20" t="str">
        <f t="shared" si="8"/>
        <v/>
      </c>
      <c r="AE65" s="4"/>
      <c r="AF65" s="4"/>
      <c r="AG65" s="4"/>
      <c r="AH65" s="4"/>
    </row>
    <row r="66" spans="1:34" ht="14.25" customHeight="1" x14ac:dyDescent="0.25">
      <c r="A66" s="255">
        <v>22</v>
      </c>
      <c r="B66" s="235" t="str">
        <f>IF(加入依頼書!B66="","",加入依頼書!B66)</f>
        <v/>
      </c>
      <c r="C66" s="236"/>
      <c r="D66" s="236"/>
      <c r="E66" s="237"/>
      <c r="F66" s="257" t="str">
        <f>IF(加入依頼書!F66="","",加入依頼書!F66)</f>
        <v/>
      </c>
      <c r="G66" s="257" t="str">
        <f>IF(加入依頼書!G66="","",加入依頼書!G66)</f>
        <v/>
      </c>
      <c r="H66" s="80" t="str">
        <f>加入依頼書!H66</f>
        <v>（西暦）</v>
      </c>
      <c r="I66" s="86"/>
      <c r="J66" s="87"/>
      <c r="K66" s="87"/>
      <c r="L66" s="259"/>
      <c r="M66" s="260"/>
      <c r="N66" s="261"/>
      <c r="O66" s="249" t="str">
        <f>IF(加入依頼書!U66="","",加入依頼書!U66)</f>
        <v/>
      </c>
      <c r="P66" s="250"/>
      <c r="Q66" s="253" t="str">
        <f>IF(B66="","",IF(入国状況=1,IF(AND(入国予定日&lt;=DATEVALUE("2025/9/30"),L66&gt;=DATEVALUE("2025/10/1")),"保険料が追加で発生します",""),""))</f>
        <v/>
      </c>
      <c r="X66" s="20" t="str">
        <f t="shared" si="6"/>
        <v/>
      </c>
      <c r="Y66" s="61">
        <f>IF(B66&lt;&gt;"",IF(COUNTA(I66,L66)=2,0,1),0)</f>
        <v>0</v>
      </c>
      <c r="Z66" s="20"/>
      <c r="AA66" s="20"/>
      <c r="AB66" s="20" t="str">
        <f>IF(ISERROR(VLOOKUP(X67,#REF!,AC68,0)*AD67),"",VLOOKUP(X67,#REF!,AC68,0)*AD67)</f>
        <v/>
      </c>
      <c r="AC66" s="20" t="str">
        <f t="shared" si="7"/>
        <v/>
      </c>
      <c r="AD66" s="20" t="str">
        <f t="shared" si="8"/>
        <v/>
      </c>
      <c r="AE66" s="4"/>
      <c r="AF66" s="4"/>
      <c r="AG66" s="4"/>
      <c r="AH66" s="4"/>
    </row>
    <row r="67" spans="1:34" ht="27" customHeight="1" x14ac:dyDescent="0.25">
      <c r="A67" s="256"/>
      <c r="B67" s="238"/>
      <c r="C67" s="239"/>
      <c r="D67" s="239"/>
      <c r="E67" s="240"/>
      <c r="F67" s="258"/>
      <c r="G67" s="258"/>
      <c r="H67" s="81" t="str">
        <f>IF(加入依頼書!H67="","",加入依頼書!H67)</f>
        <v/>
      </c>
      <c r="I67" s="87"/>
      <c r="J67" s="87"/>
      <c r="K67" s="87"/>
      <c r="L67" s="262"/>
      <c r="M67" s="263"/>
      <c r="N67" s="264"/>
      <c r="O67" s="251"/>
      <c r="P67" s="252"/>
      <c r="Q67" s="254"/>
      <c r="X67" s="20" t="str">
        <f t="shared" si="6"/>
        <v/>
      </c>
      <c r="Y67" s="61"/>
      <c r="Z67" s="20"/>
      <c r="AA67" s="20"/>
      <c r="AB67" s="20" t="str">
        <f>IF(ISERROR(VLOOKUP(X68,#REF!,AC69,0)*AD68),"",VLOOKUP(X68,#REF!,AC69,0)*AD68)</f>
        <v/>
      </c>
      <c r="AC67" s="20" t="str">
        <f t="shared" si="7"/>
        <v/>
      </c>
      <c r="AD67" s="20" t="str">
        <f t="shared" si="8"/>
        <v/>
      </c>
      <c r="AE67" s="4"/>
      <c r="AF67" s="4"/>
      <c r="AG67" s="4"/>
      <c r="AH67" s="4"/>
    </row>
    <row r="68" spans="1:34" ht="14.25" customHeight="1" x14ac:dyDescent="0.25">
      <c r="A68" s="255">
        <v>23</v>
      </c>
      <c r="B68" s="235" t="str">
        <f>IF(加入依頼書!B68="","",加入依頼書!B68)</f>
        <v/>
      </c>
      <c r="C68" s="236"/>
      <c r="D68" s="236"/>
      <c r="E68" s="237"/>
      <c r="F68" s="257" t="str">
        <f>IF(加入依頼書!F68="","",加入依頼書!F68)</f>
        <v/>
      </c>
      <c r="G68" s="257" t="str">
        <f>IF(加入依頼書!G68="","",加入依頼書!G68)</f>
        <v/>
      </c>
      <c r="H68" s="80" t="str">
        <f>加入依頼書!H68</f>
        <v>（西暦）</v>
      </c>
      <c r="I68" s="86"/>
      <c r="J68" s="87"/>
      <c r="K68" s="87"/>
      <c r="L68" s="259"/>
      <c r="M68" s="260"/>
      <c r="N68" s="261"/>
      <c r="O68" s="249" t="str">
        <f>IF(加入依頼書!U68="","",加入依頼書!U68)</f>
        <v/>
      </c>
      <c r="P68" s="250"/>
      <c r="Q68" s="253" t="str">
        <f>IF(B68="","",IF(入国状況=1,IF(AND(入国予定日&lt;=DATEVALUE("2025/9/30"),L68&gt;=DATEVALUE("2025/10/1")),"保険料が追加で発生します",""),""))</f>
        <v/>
      </c>
      <c r="X68" s="20" t="str">
        <f t="shared" si="6"/>
        <v/>
      </c>
      <c r="Y68" s="61">
        <f>IF(B68&lt;&gt;"",IF(COUNTA(I68,L68)=2,0,1),0)</f>
        <v>0</v>
      </c>
      <c r="Z68" s="20"/>
      <c r="AA68" s="20"/>
      <c r="AB68" s="20" t="str">
        <f>IF(ISERROR(VLOOKUP(X69,#REF!,AC70,0)*AD69),"",VLOOKUP(X69,#REF!,AC70,0)*AD69)</f>
        <v/>
      </c>
      <c r="AC68" s="20" t="str">
        <f t="shared" si="7"/>
        <v/>
      </c>
      <c r="AD68" s="20" t="str">
        <f t="shared" si="8"/>
        <v/>
      </c>
      <c r="AE68" s="4"/>
      <c r="AF68" s="4"/>
      <c r="AG68" s="4"/>
      <c r="AH68" s="4"/>
    </row>
    <row r="69" spans="1:34" ht="27" customHeight="1" x14ac:dyDescent="0.25">
      <c r="A69" s="256"/>
      <c r="B69" s="238"/>
      <c r="C69" s="239"/>
      <c r="D69" s="239"/>
      <c r="E69" s="240"/>
      <c r="F69" s="258"/>
      <c r="G69" s="258"/>
      <c r="H69" s="81" t="str">
        <f>IF(加入依頼書!H69="","",加入依頼書!H69)</f>
        <v/>
      </c>
      <c r="I69" s="87"/>
      <c r="J69" s="87"/>
      <c r="K69" s="87"/>
      <c r="L69" s="262"/>
      <c r="M69" s="263"/>
      <c r="N69" s="264"/>
      <c r="O69" s="251"/>
      <c r="P69" s="252"/>
      <c r="Q69" s="254"/>
      <c r="X69" s="20" t="str">
        <f t="shared" si="6"/>
        <v/>
      </c>
      <c r="Y69" s="61"/>
      <c r="Z69" s="20"/>
      <c r="AA69" s="20"/>
      <c r="AB69" s="20" t="str">
        <f>IF(ISERROR(VLOOKUP(X70,#REF!,AC71,0)*AD70),"",VLOOKUP(X70,#REF!,AC71,0)*AD70)</f>
        <v/>
      </c>
      <c r="AC69" s="20" t="str">
        <f t="shared" si="7"/>
        <v/>
      </c>
      <c r="AD69" s="20" t="str">
        <f t="shared" si="8"/>
        <v/>
      </c>
      <c r="AE69" s="4"/>
      <c r="AF69" s="4"/>
      <c r="AG69" s="4"/>
      <c r="AH69" s="4"/>
    </row>
    <row r="70" spans="1:34" ht="14.25" customHeight="1" x14ac:dyDescent="0.25">
      <c r="A70" s="255">
        <v>24</v>
      </c>
      <c r="B70" s="235" t="str">
        <f>IF(加入依頼書!B70="","",加入依頼書!B70)</f>
        <v/>
      </c>
      <c r="C70" s="236"/>
      <c r="D70" s="236"/>
      <c r="E70" s="237"/>
      <c r="F70" s="257" t="str">
        <f>IF(加入依頼書!F70="","",加入依頼書!F70)</f>
        <v/>
      </c>
      <c r="G70" s="257" t="str">
        <f>IF(加入依頼書!G70="","",加入依頼書!G70)</f>
        <v/>
      </c>
      <c r="H70" s="80" t="str">
        <f>加入依頼書!H70</f>
        <v>（西暦）</v>
      </c>
      <c r="I70" s="86"/>
      <c r="J70" s="87"/>
      <c r="K70" s="87"/>
      <c r="L70" s="259"/>
      <c r="M70" s="260"/>
      <c r="N70" s="261"/>
      <c r="O70" s="249" t="str">
        <f>IF(加入依頼書!U70="","",加入依頼書!U70)</f>
        <v/>
      </c>
      <c r="P70" s="250"/>
      <c r="Q70" s="253" t="str">
        <f>IF(B70="","",IF(入国状況=1,IF(AND(入国予定日&lt;=DATEVALUE("2025/9/30"),L70&gt;=DATEVALUE("2025/10/1")),"保険料が追加で発生します",""),""))</f>
        <v/>
      </c>
      <c r="X70" s="20" t="str">
        <f t="shared" si="6"/>
        <v/>
      </c>
      <c r="Y70" s="61">
        <f>IF(B70&lt;&gt;"",IF(COUNTA(I70,L70)=2,0,1),0)</f>
        <v>0</v>
      </c>
      <c r="Z70" s="20"/>
      <c r="AA70" s="20"/>
      <c r="AB70" s="20" t="str">
        <f>IF(ISERROR(VLOOKUP(X71,#REF!,AC72,0)*AD71),"",VLOOKUP(X71,#REF!,AC72,0)*AD71)</f>
        <v/>
      </c>
      <c r="AC70" s="20" t="str">
        <f t="shared" si="7"/>
        <v/>
      </c>
      <c r="AD70" s="20" t="str">
        <f t="shared" si="8"/>
        <v/>
      </c>
      <c r="AE70" s="4"/>
      <c r="AF70" s="4"/>
      <c r="AG70" s="4"/>
      <c r="AH70" s="4"/>
    </row>
    <row r="71" spans="1:34" ht="27" customHeight="1" x14ac:dyDescent="0.25">
      <c r="A71" s="256"/>
      <c r="B71" s="238"/>
      <c r="C71" s="239"/>
      <c r="D71" s="239"/>
      <c r="E71" s="240"/>
      <c r="F71" s="258"/>
      <c r="G71" s="258"/>
      <c r="H71" s="81" t="str">
        <f>IF(加入依頼書!H71="","",加入依頼書!H71)</f>
        <v/>
      </c>
      <c r="I71" s="87"/>
      <c r="J71" s="87"/>
      <c r="K71" s="87"/>
      <c r="L71" s="262"/>
      <c r="M71" s="263"/>
      <c r="N71" s="264"/>
      <c r="O71" s="251"/>
      <c r="P71" s="252"/>
      <c r="Q71" s="254"/>
      <c r="X71" s="20" t="str">
        <f t="shared" si="6"/>
        <v/>
      </c>
      <c r="Y71" s="61"/>
      <c r="Z71" s="20"/>
      <c r="AA71" s="20"/>
      <c r="AB71" s="20" t="str">
        <f>IF(ISERROR(VLOOKUP(X72,#REF!,AC73,0)*AD72),"",VLOOKUP(X72,#REF!,AC73,0)*AD72)</f>
        <v/>
      </c>
      <c r="AC71" s="20" t="str">
        <f t="shared" si="7"/>
        <v/>
      </c>
      <c r="AD71" s="20" t="str">
        <f t="shared" si="8"/>
        <v/>
      </c>
      <c r="AE71" s="4"/>
      <c r="AF71" s="4"/>
      <c r="AG71" s="4"/>
      <c r="AH71" s="4"/>
    </row>
    <row r="72" spans="1:34" ht="14.25" customHeight="1" x14ac:dyDescent="0.25">
      <c r="A72" s="255">
        <v>25</v>
      </c>
      <c r="B72" s="235" t="str">
        <f>IF(加入依頼書!B72="","",加入依頼書!B72)</f>
        <v/>
      </c>
      <c r="C72" s="236"/>
      <c r="D72" s="236"/>
      <c r="E72" s="237"/>
      <c r="F72" s="257" t="str">
        <f>IF(加入依頼書!F72="","",加入依頼書!F72)</f>
        <v/>
      </c>
      <c r="G72" s="257" t="str">
        <f>IF(加入依頼書!G72="","",加入依頼書!G72)</f>
        <v/>
      </c>
      <c r="H72" s="80" t="str">
        <f>加入依頼書!H72</f>
        <v>（西暦）</v>
      </c>
      <c r="I72" s="86"/>
      <c r="J72" s="87"/>
      <c r="K72" s="87"/>
      <c r="L72" s="259"/>
      <c r="M72" s="260"/>
      <c r="N72" s="261"/>
      <c r="O72" s="249" t="str">
        <f>IF(加入依頼書!U72="","",加入依頼書!U72)</f>
        <v/>
      </c>
      <c r="P72" s="250"/>
      <c r="Q72" s="253" t="str">
        <f>IF(B72="","",IF(入国状況=1,IF(AND(入国予定日&lt;=DATEVALUE("2025/9/30"),L72&gt;=DATEVALUE("2025/10/1")),"保険料が追加で発生します",""),""))</f>
        <v/>
      </c>
      <c r="X72" s="20" t="str">
        <f t="shared" si="6"/>
        <v/>
      </c>
      <c r="Y72" s="61">
        <f>IF(B72&lt;&gt;"",IF(COUNTA(I72,L72)=2,0,1),0)</f>
        <v>0</v>
      </c>
      <c r="Z72" s="20"/>
      <c r="AA72" s="20"/>
      <c r="AB72" s="20" t="str">
        <f>IF(ISERROR(VLOOKUP(X73,#REF!,AC74,0)*AD73),"",VLOOKUP(X73,#REF!,AC74,0)*AD73)</f>
        <v/>
      </c>
      <c r="AC72" s="20" t="str">
        <f t="shared" si="7"/>
        <v/>
      </c>
      <c r="AD72" s="20" t="str">
        <f t="shared" si="8"/>
        <v/>
      </c>
      <c r="AE72" s="4"/>
      <c r="AF72" s="4"/>
      <c r="AG72" s="4"/>
      <c r="AH72" s="4"/>
    </row>
    <row r="73" spans="1:34" ht="27" customHeight="1" x14ac:dyDescent="0.25">
      <c r="A73" s="256"/>
      <c r="B73" s="238"/>
      <c r="C73" s="239"/>
      <c r="D73" s="239"/>
      <c r="E73" s="240"/>
      <c r="F73" s="258"/>
      <c r="G73" s="258"/>
      <c r="H73" s="81" t="str">
        <f>IF(加入依頼書!H73="","",加入依頼書!H73)</f>
        <v/>
      </c>
      <c r="I73" s="87"/>
      <c r="J73" s="87"/>
      <c r="K73" s="87"/>
      <c r="L73" s="262"/>
      <c r="M73" s="263"/>
      <c r="N73" s="264"/>
      <c r="O73" s="251"/>
      <c r="P73" s="252"/>
      <c r="Q73" s="254"/>
      <c r="X73" s="20" t="str">
        <f t="shared" si="6"/>
        <v/>
      </c>
      <c r="Y73" s="61"/>
      <c r="Z73" s="20"/>
      <c r="AC73" s="20" t="str">
        <f t="shared" si="7"/>
        <v/>
      </c>
      <c r="AD73" s="20" t="str">
        <f t="shared" si="8"/>
        <v/>
      </c>
      <c r="AF73" s="4"/>
      <c r="AG73" s="4"/>
      <c r="AH73" s="4"/>
    </row>
    <row r="74" spans="1:34" ht="14.25" customHeight="1" x14ac:dyDescent="0.25">
      <c r="A74" s="255">
        <v>26</v>
      </c>
      <c r="B74" s="235" t="str">
        <f>IF(加入依頼書!B74="","",加入依頼書!B74)</f>
        <v/>
      </c>
      <c r="C74" s="236"/>
      <c r="D74" s="236"/>
      <c r="E74" s="237"/>
      <c r="F74" s="257" t="str">
        <f>IF(加入依頼書!F74="","",加入依頼書!F74)</f>
        <v/>
      </c>
      <c r="G74" s="257" t="str">
        <f>IF(加入依頼書!G74="","",加入依頼書!G74)</f>
        <v/>
      </c>
      <c r="H74" s="80" t="str">
        <f>加入依頼書!H74</f>
        <v>（西暦）</v>
      </c>
      <c r="I74" s="86"/>
      <c r="J74" s="87"/>
      <c r="K74" s="87"/>
      <c r="L74" s="259"/>
      <c r="M74" s="260"/>
      <c r="N74" s="261"/>
      <c r="O74" s="249" t="str">
        <f>IF(加入依頼書!U74="","",加入依頼書!U74)</f>
        <v/>
      </c>
      <c r="P74" s="250"/>
      <c r="Q74" s="253" t="str">
        <f>IF(B74="","",IF(入国状況=1,IF(AND(入国予定日&lt;=DATEVALUE("2025/9/30"),L74&gt;=DATEVALUE("2025/10/1")),"保険料が追加で発生します",""),""))</f>
        <v/>
      </c>
      <c r="X74" s="20" t="str">
        <f t="shared" si="6"/>
        <v/>
      </c>
      <c r="Y74" s="61">
        <f>IF(B74&lt;&gt;"",IF(COUNTA(I74,L74)=2,0,1),0)</f>
        <v>0</v>
      </c>
      <c r="Z74" s="20"/>
      <c r="AA74" s="20"/>
      <c r="AB74" s="20" t="str">
        <f>IF(ISERROR(VLOOKUP(X75,#REF!,AC76,0)*AD75),"",VLOOKUP(X75,#REF!,AC76,0)*AD75)</f>
        <v/>
      </c>
      <c r="AC74" s="20" t="str">
        <f t="shared" si="7"/>
        <v/>
      </c>
      <c r="AD74" s="20" t="str">
        <f t="shared" si="8"/>
        <v/>
      </c>
      <c r="AE74" s="4"/>
      <c r="AF74" s="4"/>
      <c r="AG74" s="4"/>
      <c r="AH74" s="4"/>
    </row>
    <row r="75" spans="1:34" ht="27" customHeight="1" x14ac:dyDescent="0.25">
      <c r="A75" s="256"/>
      <c r="B75" s="238"/>
      <c r="C75" s="239"/>
      <c r="D75" s="239"/>
      <c r="E75" s="240"/>
      <c r="F75" s="258"/>
      <c r="G75" s="258"/>
      <c r="H75" s="81" t="str">
        <f>IF(加入依頼書!H75="","",加入依頼書!H75)</f>
        <v/>
      </c>
      <c r="I75" s="87"/>
      <c r="J75" s="87"/>
      <c r="K75" s="87"/>
      <c r="L75" s="262"/>
      <c r="M75" s="263"/>
      <c r="N75" s="264"/>
      <c r="O75" s="251"/>
      <c r="P75" s="252"/>
      <c r="Q75" s="254"/>
      <c r="X75" s="20" t="str">
        <f t="shared" si="6"/>
        <v/>
      </c>
      <c r="Y75" s="61"/>
      <c r="Z75" s="20"/>
      <c r="AA75" s="20"/>
      <c r="AB75" s="20" t="str">
        <f>IF(ISERROR(VLOOKUP(X76,#REF!,AC77,0)*AD76),"",VLOOKUP(X76,#REF!,AC77,0)*AD76)</f>
        <v/>
      </c>
      <c r="AC75" s="20" t="str">
        <f t="shared" si="7"/>
        <v/>
      </c>
      <c r="AD75" s="20" t="str">
        <f t="shared" si="8"/>
        <v/>
      </c>
      <c r="AE75" s="4"/>
      <c r="AF75" s="4"/>
      <c r="AG75" s="4"/>
      <c r="AH75" s="4"/>
    </row>
    <row r="76" spans="1:34" ht="14.25" customHeight="1" x14ac:dyDescent="0.25">
      <c r="A76" s="255">
        <v>27</v>
      </c>
      <c r="B76" s="235" t="str">
        <f>IF(加入依頼書!B76="","",加入依頼書!B76)</f>
        <v/>
      </c>
      <c r="C76" s="236"/>
      <c r="D76" s="236"/>
      <c r="E76" s="237"/>
      <c r="F76" s="257" t="str">
        <f>IF(加入依頼書!F76="","",加入依頼書!F76)</f>
        <v/>
      </c>
      <c r="G76" s="257" t="str">
        <f>IF(加入依頼書!G76="","",加入依頼書!G76)</f>
        <v/>
      </c>
      <c r="H76" s="80" t="str">
        <f>加入依頼書!H76</f>
        <v>（西暦）</v>
      </c>
      <c r="I76" s="86"/>
      <c r="J76" s="87"/>
      <c r="K76" s="87"/>
      <c r="L76" s="259"/>
      <c r="M76" s="260"/>
      <c r="N76" s="261"/>
      <c r="O76" s="249" t="str">
        <f>IF(加入依頼書!U76="","",加入依頼書!U76)</f>
        <v/>
      </c>
      <c r="P76" s="250"/>
      <c r="Q76" s="253" t="str">
        <f>IF(B76="","",IF(入国状況=1,IF(AND(入国予定日&lt;=DATEVALUE("2025/9/30"),L76&gt;=DATEVALUE("2025/10/1")),"保険料が追加で発生します",""),""))</f>
        <v/>
      </c>
      <c r="X76" s="20" t="str">
        <f t="shared" si="6"/>
        <v/>
      </c>
      <c r="Y76" s="61">
        <f>IF(B76&lt;&gt;"",IF(COUNTA(I76,L76)=2,0,1),0)</f>
        <v>0</v>
      </c>
      <c r="Z76" s="20"/>
      <c r="AA76" s="20"/>
      <c r="AB76" s="20" t="str">
        <f>IF(ISERROR(VLOOKUP(X77,#REF!,AC78,0)*AD77),"",VLOOKUP(X77,#REF!,AC78,0)*AD77)</f>
        <v/>
      </c>
      <c r="AC76" s="20" t="str">
        <f t="shared" si="7"/>
        <v/>
      </c>
      <c r="AD76" s="20" t="str">
        <f t="shared" si="8"/>
        <v/>
      </c>
      <c r="AE76" s="4"/>
      <c r="AF76" s="4"/>
      <c r="AG76" s="4"/>
      <c r="AH76" s="4"/>
    </row>
    <row r="77" spans="1:34" ht="27" customHeight="1" x14ac:dyDescent="0.25">
      <c r="A77" s="256"/>
      <c r="B77" s="238"/>
      <c r="C77" s="239"/>
      <c r="D77" s="239"/>
      <c r="E77" s="240"/>
      <c r="F77" s="258"/>
      <c r="G77" s="258"/>
      <c r="H77" s="81" t="str">
        <f>IF(加入依頼書!H77="","",加入依頼書!H77)</f>
        <v/>
      </c>
      <c r="I77" s="87"/>
      <c r="J77" s="87"/>
      <c r="K77" s="87"/>
      <c r="L77" s="262"/>
      <c r="M77" s="263"/>
      <c r="N77" s="264"/>
      <c r="O77" s="251"/>
      <c r="P77" s="252"/>
      <c r="Q77" s="254"/>
      <c r="X77" s="20" t="str">
        <f t="shared" si="6"/>
        <v/>
      </c>
      <c r="Y77" s="61"/>
      <c r="Z77" s="20"/>
      <c r="AA77" s="20"/>
      <c r="AB77" s="20" t="str">
        <f>IF(ISERROR(VLOOKUP(X78,#REF!,AC79,0)*AD78),"",VLOOKUP(X78,#REF!,AC79,0)*AD78)</f>
        <v/>
      </c>
      <c r="AC77" s="20" t="str">
        <f t="shared" si="7"/>
        <v/>
      </c>
      <c r="AD77" s="20" t="str">
        <f t="shared" si="8"/>
        <v/>
      </c>
      <c r="AE77" s="4"/>
      <c r="AF77" s="4"/>
      <c r="AG77" s="4"/>
      <c r="AH77" s="4"/>
    </row>
    <row r="78" spans="1:34" ht="14.25" customHeight="1" x14ac:dyDescent="0.25">
      <c r="A78" s="255">
        <v>28</v>
      </c>
      <c r="B78" s="235" t="str">
        <f>IF(加入依頼書!B78="","",加入依頼書!B78)</f>
        <v/>
      </c>
      <c r="C78" s="236"/>
      <c r="D78" s="236"/>
      <c r="E78" s="237"/>
      <c r="F78" s="257" t="str">
        <f>IF(加入依頼書!F78="","",加入依頼書!F78)</f>
        <v/>
      </c>
      <c r="G78" s="257" t="str">
        <f>IF(加入依頼書!G78="","",加入依頼書!G78)</f>
        <v/>
      </c>
      <c r="H78" s="80" t="str">
        <f>加入依頼書!H78</f>
        <v>（西暦）</v>
      </c>
      <c r="I78" s="86"/>
      <c r="J78" s="87"/>
      <c r="K78" s="87"/>
      <c r="L78" s="259"/>
      <c r="M78" s="260"/>
      <c r="N78" s="261"/>
      <c r="O78" s="249" t="str">
        <f>IF(加入依頼書!U78="","",加入依頼書!U78)</f>
        <v/>
      </c>
      <c r="P78" s="250"/>
      <c r="Q78" s="253" t="str">
        <f>IF(B78="","",IF(入国状況=1,IF(AND(入国予定日&lt;=DATEVALUE("2025/9/30"),L78&gt;=DATEVALUE("2025/10/1")),"保険料が追加で発生します",""),""))</f>
        <v/>
      </c>
      <c r="X78" s="20" t="str">
        <f t="shared" si="6"/>
        <v/>
      </c>
      <c r="Y78" s="61">
        <f>IF(B78&lt;&gt;"",IF(COUNTA(I78,L78)=2,0,1),0)</f>
        <v>0</v>
      </c>
      <c r="Z78" s="20"/>
      <c r="AA78" s="20"/>
      <c r="AB78" s="20" t="str">
        <f>IF(ISERROR(VLOOKUP(X79,#REF!,AC80,0)*AD79),"",VLOOKUP(X79,#REF!,AC80,0)*AD79)</f>
        <v/>
      </c>
      <c r="AC78" s="20" t="str">
        <f t="shared" si="7"/>
        <v/>
      </c>
      <c r="AD78" s="20" t="str">
        <f t="shared" si="8"/>
        <v/>
      </c>
      <c r="AE78" s="4"/>
      <c r="AF78" s="4"/>
      <c r="AG78" s="4"/>
      <c r="AH78" s="4"/>
    </row>
    <row r="79" spans="1:34" ht="27" customHeight="1" x14ac:dyDescent="0.25">
      <c r="A79" s="256"/>
      <c r="B79" s="238"/>
      <c r="C79" s="239"/>
      <c r="D79" s="239"/>
      <c r="E79" s="240"/>
      <c r="F79" s="258"/>
      <c r="G79" s="258"/>
      <c r="H79" s="81" t="str">
        <f>IF(加入依頼書!H79="","",加入依頼書!H79)</f>
        <v/>
      </c>
      <c r="I79" s="87"/>
      <c r="J79" s="87"/>
      <c r="K79" s="87"/>
      <c r="L79" s="262"/>
      <c r="M79" s="263"/>
      <c r="N79" s="264"/>
      <c r="O79" s="251"/>
      <c r="P79" s="252"/>
      <c r="Q79" s="254"/>
      <c r="X79" s="20" t="str">
        <f t="shared" si="6"/>
        <v/>
      </c>
      <c r="Y79" s="61"/>
      <c r="Z79" s="20"/>
      <c r="AA79" s="20"/>
      <c r="AB79" s="20" t="str">
        <f>IF(ISERROR(VLOOKUP(X80,#REF!,AC81,0)*AD80),"",VLOOKUP(X80,#REF!,AC81,0)*AD80)</f>
        <v/>
      </c>
      <c r="AC79" s="20" t="str">
        <f t="shared" si="7"/>
        <v/>
      </c>
      <c r="AD79" s="20" t="str">
        <f t="shared" si="8"/>
        <v/>
      </c>
      <c r="AE79" s="4"/>
      <c r="AF79" s="4"/>
      <c r="AG79" s="4"/>
      <c r="AH79" s="4"/>
    </row>
    <row r="80" spans="1:34" ht="14.25" customHeight="1" x14ac:dyDescent="0.25">
      <c r="A80" s="255">
        <v>29</v>
      </c>
      <c r="B80" s="235" t="str">
        <f>IF(加入依頼書!B80="","",加入依頼書!B80)</f>
        <v/>
      </c>
      <c r="C80" s="236"/>
      <c r="D80" s="236"/>
      <c r="E80" s="237"/>
      <c r="F80" s="257" t="str">
        <f>IF(加入依頼書!F80="","",加入依頼書!F80)</f>
        <v/>
      </c>
      <c r="G80" s="257" t="str">
        <f>IF(加入依頼書!G80="","",加入依頼書!G80)</f>
        <v/>
      </c>
      <c r="H80" s="80" t="str">
        <f>加入依頼書!H80</f>
        <v>（西暦）</v>
      </c>
      <c r="I80" s="86"/>
      <c r="J80" s="87"/>
      <c r="K80" s="87"/>
      <c r="L80" s="259"/>
      <c r="M80" s="260"/>
      <c r="N80" s="261"/>
      <c r="O80" s="249" t="str">
        <f>IF(加入依頼書!U80="","",加入依頼書!U80)</f>
        <v/>
      </c>
      <c r="P80" s="250"/>
      <c r="Q80" s="253" t="str">
        <f>IF(B80="","",IF(入国状況=1,IF(AND(入国予定日&lt;=DATEVALUE("2025/9/30"),L80&gt;=DATEVALUE("2025/10/1")),"保険料が追加で発生します",""),""))</f>
        <v/>
      </c>
      <c r="X80" s="20" t="str">
        <f t="shared" si="6"/>
        <v/>
      </c>
      <c r="Y80" s="61">
        <f>IF(B80&lt;&gt;"",IF(COUNTA(I80,L80)=2,0,1),0)</f>
        <v>0</v>
      </c>
      <c r="Z80" s="20"/>
      <c r="AA80" s="20"/>
      <c r="AB80" s="20" t="str">
        <f>IF(ISERROR(VLOOKUP(X81,#REF!,AC82,0)*AD81),"",VLOOKUP(X81,#REF!,AC82,0)*AD81)</f>
        <v/>
      </c>
      <c r="AC80" s="20" t="str">
        <f t="shared" si="7"/>
        <v/>
      </c>
      <c r="AD80" s="20" t="str">
        <f t="shared" si="8"/>
        <v/>
      </c>
      <c r="AE80" s="4"/>
      <c r="AF80" s="4"/>
      <c r="AG80" s="4"/>
      <c r="AH80" s="4"/>
    </row>
    <row r="81" spans="1:34" ht="27" customHeight="1" x14ac:dyDescent="0.25">
      <c r="A81" s="256"/>
      <c r="B81" s="238"/>
      <c r="C81" s="239"/>
      <c r="D81" s="239"/>
      <c r="E81" s="240"/>
      <c r="F81" s="258"/>
      <c r="G81" s="258"/>
      <c r="H81" s="81" t="str">
        <f>IF(加入依頼書!H81="","",加入依頼書!H81)</f>
        <v/>
      </c>
      <c r="I81" s="87"/>
      <c r="J81" s="87"/>
      <c r="K81" s="87"/>
      <c r="L81" s="262"/>
      <c r="M81" s="263"/>
      <c r="N81" s="264"/>
      <c r="O81" s="251"/>
      <c r="P81" s="252"/>
      <c r="Q81" s="254"/>
      <c r="X81" s="20" t="str">
        <f t="shared" si="6"/>
        <v/>
      </c>
      <c r="Y81" s="61"/>
      <c r="Z81" s="20"/>
      <c r="AA81" s="20"/>
      <c r="AB81" s="20" t="str">
        <f>IF(ISERROR(VLOOKUP(X82,#REF!,AC83,0)*AD82),"",VLOOKUP(X82,#REF!,AC83,0)*AD82)</f>
        <v/>
      </c>
      <c r="AC81" s="20" t="str">
        <f t="shared" si="7"/>
        <v/>
      </c>
      <c r="AD81" s="20" t="str">
        <f t="shared" si="8"/>
        <v/>
      </c>
      <c r="AE81" s="4"/>
      <c r="AF81" s="4"/>
      <c r="AG81" s="4"/>
      <c r="AH81" s="4"/>
    </row>
    <row r="82" spans="1:34" ht="14.25" customHeight="1" x14ac:dyDescent="0.25">
      <c r="A82" s="255">
        <v>30</v>
      </c>
      <c r="B82" s="235" t="str">
        <f>IF(加入依頼書!B82="","",加入依頼書!B82)</f>
        <v/>
      </c>
      <c r="C82" s="236"/>
      <c r="D82" s="236"/>
      <c r="E82" s="237"/>
      <c r="F82" s="257" t="str">
        <f>IF(加入依頼書!F82="","",加入依頼書!F82)</f>
        <v/>
      </c>
      <c r="G82" s="257" t="str">
        <f>IF(加入依頼書!G82="","",加入依頼書!G82)</f>
        <v/>
      </c>
      <c r="H82" s="80" t="str">
        <f>加入依頼書!H82</f>
        <v>（西暦）</v>
      </c>
      <c r="I82" s="86"/>
      <c r="J82" s="87"/>
      <c r="K82" s="87"/>
      <c r="L82" s="259"/>
      <c r="M82" s="260"/>
      <c r="N82" s="261"/>
      <c r="O82" s="249" t="str">
        <f>IF(加入依頼書!U82="","",加入依頼書!U82)</f>
        <v/>
      </c>
      <c r="P82" s="250"/>
      <c r="Q82" s="253" t="str">
        <f>IF(B82="","",IF(入国状況=1,IF(AND(入国予定日&lt;=DATEVALUE("2025/9/30"),L82&gt;=DATEVALUE("2025/10/1")),"保険料が追加で発生します",""),""))</f>
        <v/>
      </c>
      <c r="X82" s="20" t="str">
        <f t="shared" si="6"/>
        <v/>
      </c>
      <c r="Y82" s="61">
        <f>IF(B82&lt;&gt;"",IF(COUNTA(I82,L82)=2,0,1),0)</f>
        <v>0</v>
      </c>
      <c r="Z82" s="20"/>
      <c r="AA82" s="20"/>
      <c r="AB82" s="20" t="str">
        <f>IF(ISERROR(VLOOKUP(X83,#REF!,AC84,0)*AD83),"",VLOOKUP(X83,#REF!,AC84,0)*AD83)</f>
        <v/>
      </c>
      <c r="AC82" s="20" t="str">
        <f t="shared" si="7"/>
        <v/>
      </c>
      <c r="AD82" s="20" t="str">
        <f t="shared" si="8"/>
        <v/>
      </c>
      <c r="AE82" s="4"/>
      <c r="AF82" s="4"/>
      <c r="AG82" s="4"/>
      <c r="AH82" s="4"/>
    </row>
    <row r="83" spans="1:34" ht="27" customHeight="1" x14ac:dyDescent="0.25">
      <c r="A83" s="256"/>
      <c r="B83" s="238"/>
      <c r="C83" s="239"/>
      <c r="D83" s="239"/>
      <c r="E83" s="240"/>
      <c r="F83" s="258"/>
      <c r="G83" s="258"/>
      <c r="H83" s="81" t="str">
        <f>IF(加入依頼書!H83="","",加入依頼書!H83)</f>
        <v/>
      </c>
      <c r="I83" s="87"/>
      <c r="J83" s="87"/>
      <c r="K83" s="87"/>
      <c r="L83" s="262"/>
      <c r="M83" s="263"/>
      <c r="N83" s="264"/>
      <c r="O83" s="251"/>
      <c r="P83" s="252"/>
      <c r="Q83" s="254"/>
      <c r="X83" s="20" t="str">
        <f t="shared" si="6"/>
        <v/>
      </c>
      <c r="Y83" s="61"/>
      <c r="Z83" s="20"/>
      <c r="AC83" s="20" t="str">
        <f t="shared" si="7"/>
        <v/>
      </c>
      <c r="AD83" s="20" t="str">
        <f t="shared" si="8"/>
        <v/>
      </c>
      <c r="AF83" s="4"/>
      <c r="AG83" s="4"/>
      <c r="AH83" s="4"/>
    </row>
    <row r="84" spans="1:34" ht="14.25" customHeight="1" x14ac:dyDescent="0.25">
      <c r="A84" s="255">
        <v>31</v>
      </c>
      <c r="B84" s="235" t="str">
        <f>IF(加入依頼書!B84="","",加入依頼書!B84)</f>
        <v/>
      </c>
      <c r="C84" s="236"/>
      <c r="D84" s="236"/>
      <c r="E84" s="237"/>
      <c r="F84" s="257" t="str">
        <f>IF(加入依頼書!F84="","",加入依頼書!F84)</f>
        <v/>
      </c>
      <c r="G84" s="257" t="str">
        <f>IF(加入依頼書!G84="","",加入依頼書!G84)</f>
        <v/>
      </c>
      <c r="H84" s="80" t="str">
        <f>加入依頼書!H84</f>
        <v>（西暦）</v>
      </c>
      <c r="I84" s="86"/>
      <c r="J84" s="87"/>
      <c r="K84" s="87"/>
      <c r="L84" s="259"/>
      <c r="M84" s="260"/>
      <c r="N84" s="261"/>
      <c r="O84" s="249" t="str">
        <f>IF(加入依頼書!U84="","",加入依頼書!U84)</f>
        <v/>
      </c>
      <c r="P84" s="250"/>
      <c r="Q84" s="253" t="str">
        <f>IF(B84="","",IF(入国状況=1,IF(AND(入国予定日&lt;=DATEVALUE("2025/9/30"),L84&gt;=DATEVALUE("2025/10/1")),"保険料が追加で発生します",""),""))</f>
        <v/>
      </c>
      <c r="X84" s="20" t="str">
        <f t="shared" si="6"/>
        <v/>
      </c>
      <c r="Y84" s="61">
        <f>IF(B84&lt;&gt;"",IF(COUNTA(I84,L84)=2,0,1),0)</f>
        <v>0</v>
      </c>
      <c r="Z84" s="20"/>
      <c r="AA84" s="20"/>
      <c r="AB84" s="20" t="str">
        <f>IF(ISERROR(VLOOKUP(X85,#REF!,AC86,0)*AD85),"",VLOOKUP(X85,#REF!,AC86,0)*AD85)</f>
        <v/>
      </c>
      <c r="AC84" s="20" t="str">
        <f t="shared" si="7"/>
        <v/>
      </c>
      <c r="AD84" s="20" t="str">
        <f t="shared" si="8"/>
        <v/>
      </c>
      <c r="AE84" s="4"/>
      <c r="AF84" s="4"/>
      <c r="AG84" s="4"/>
      <c r="AH84" s="4"/>
    </row>
    <row r="85" spans="1:34" ht="27" customHeight="1" x14ac:dyDescent="0.25">
      <c r="A85" s="256"/>
      <c r="B85" s="238"/>
      <c r="C85" s="239"/>
      <c r="D85" s="239"/>
      <c r="E85" s="240"/>
      <c r="F85" s="258"/>
      <c r="G85" s="258"/>
      <c r="H85" s="81" t="str">
        <f>IF(加入依頼書!H85="","",加入依頼書!H85)</f>
        <v/>
      </c>
      <c r="I85" s="87"/>
      <c r="J85" s="87"/>
      <c r="K85" s="87"/>
      <c r="L85" s="262"/>
      <c r="M85" s="263"/>
      <c r="N85" s="264"/>
      <c r="O85" s="251"/>
      <c r="P85" s="252"/>
      <c r="Q85" s="254"/>
      <c r="X85" s="20" t="str">
        <f t="shared" si="6"/>
        <v/>
      </c>
      <c r="Y85" s="61"/>
      <c r="Z85" s="20"/>
      <c r="AA85" s="20"/>
      <c r="AB85" s="20" t="str">
        <f>IF(ISERROR(VLOOKUP(X86,#REF!,AC87,0)*AD86),"",VLOOKUP(X86,#REF!,AC87,0)*AD86)</f>
        <v/>
      </c>
      <c r="AC85" s="20" t="str">
        <f t="shared" si="7"/>
        <v/>
      </c>
      <c r="AD85" s="20" t="str">
        <f t="shared" si="8"/>
        <v/>
      </c>
      <c r="AE85" s="4"/>
      <c r="AF85" s="4"/>
      <c r="AG85" s="4"/>
      <c r="AH85" s="4"/>
    </row>
    <row r="86" spans="1:34" ht="14.25" customHeight="1" x14ac:dyDescent="0.25">
      <c r="A86" s="255">
        <v>32</v>
      </c>
      <c r="B86" s="235" t="str">
        <f>IF(加入依頼書!B86="","",加入依頼書!B86)</f>
        <v/>
      </c>
      <c r="C86" s="236"/>
      <c r="D86" s="236"/>
      <c r="E86" s="237"/>
      <c r="F86" s="257" t="str">
        <f>IF(加入依頼書!F86="","",加入依頼書!F86)</f>
        <v/>
      </c>
      <c r="G86" s="257" t="str">
        <f>IF(加入依頼書!G86="","",加入依頼書!G86)</f>
        <v/>
      </c>
      <c r="H86" s="80" t="str">
        <f>加入依頼書!H86</f>
        <v>（西暦）</v>
      </c>
      <c r="I86" s="86"/>
      <c r="J86" s="87"/>
      <c r="K86" s="87"/>
      <c r="L86" s="259"/>
      <c r="M86" s="260"/>
      <c r="N86" s="261"/>
      <c r="O86" s="249" t="str">
        <f>IF(加入依頼書!U86="","",加入依頼書!U86)</f>
        <v/>
      </c>
      <c r="P86" s="250"/>
      <c r="Q86" s="253" t="str">
        <f>IF(B86="","",IF(入国状況=1,IF(AND(入国予定日&lt;=DATEVALUE("2025/9/30"),L86&gt;=DATEVALUE("2025/10/1")),"保険料が追加で発生します",""),""))</f>
        <v/>
      </c>
      <c r="X86" s="20" t="str">
        <f t="shared" si="6"/>
        <v/>
      </c>
      <c r="Y86" s="61">
        <f>IF(B86&lt;&gt;"",IF(COUNTA(I86,L86)=2,0,1),0)</f>
        <v>0</v>
      </c>
      <c r="Z86" s="20"/>
      <c r="AA86" s="20"/>
      <c r="AB86" s="20" t="str">
        <f>IF(ISERROR(VLOOKUP(X87,#REF!,AC88,0)*AD87),"",VLOOKUP(X87,#REF!,AC88,0)*AD87)</f>
        <v/>
      </c>
      <c r="AC86" s="20" t="str">
        <f t="shared" si="7"/>
        <v/>
      </c>
      <c r="AD86" s="20" t="str">
        <f t="shared" si="8"/>
        <v/>
      </c>
      <c r="AE86" s="4"/>
      <c r="AF86" s="4"/>
      <c r="AG86" s="4"/>
      <c r="AH86" s="4"/>
    </row>
    <row r="87" spans="1:34" ht="27" customHeight="1" x14ac:dyDescent="0.25">
      <c r="A87" s="256"/>
      <c r="B87" s="238"/>
      <c r="C87" s="239"/>
      <c r="D87" s="239"/>
      <c r="E87" s="240"/>
      <c r="F87" s="258"/>
      <c r="G87" s="258"/>
      <c r="H87" s="81" t="str">
        <f>IF(加入依頼書!H87="","",加入依頼書!H87)</f>
        <v/>
      </c>
      <c r="I87" s="87"/>
      <c r="J87" s="87"/>
      <c r="K87" s="87"/>
      <c r="L87" s="262"/>
      <c r="M87" s="263"/>
      <c r="N87" s="264"/>
      <c r="O87" s="251"/>
      <c r="P87" s="252"/>
      <c r="Q87" s="254"/>
      <c r="X87" s="20" t="str">
        <f t="shared" si="6"/>
        <v/>
      </c>
      <c r="Y87" s="61"/>
      <c r="Z87" s="20"/>
      <c r="AA87" s="20"/>
      <c r="AB87" s="20" t="str">
        <f>IF(ISERROR(VLOOKUP(X88,#REF!,AC89,0)*AD88),"",VLOOKUP(X88,#REF!,AC89,0)*AD88)</f>
        <v/>
      </c>
      <c r="AC87" s="20" t="str">
        <f t="shared" si="7"/>
        <v/>
      </c>
      <c r="AD87" s="20" t="str">
        <f t="shared" si="8"/>
        <v/>
      </c>
      <c r="AE87" s="4"/>
      <c r="AF87" s="4"/>
      <c r="AG87" s="4"/>
      <c r="AH87" s="4"/>
    </row>
    <row r="88" spans="1:34" ht="14.25" customHeight="1" x14ac:dyDescent="0.25">
      <c r="A88" s="255">
        <v>33</v>
      </c>
      <c r="B88" s="235" t="str">
        <f>IF(加入依頼書!B88="","",加入依頼書!B88)</f>
        <v/>
      </c>
      <c r="C88" s="236"/>
      <c r="D88" s="236"/>
      <c r="E88" s="237"/>
      <c r="F88" s="257" t="str">
        <f>IF(加入依頼書!F88="","",加入依頼書!F88)</f>
        <v/>
      </c>
      <c r="G88" s="257" t="str">
        <f>IF(加入依頼書!G88="","",加入依頼書!G88)</f>
        <v/>
      </c>
      <c r="H88" s="80" t="str">
        <f>加入依頼書!H88</f>
        <v>（西暦）</v>
      </c>
      <c r="I88" s="86"/>
      <c r="J88" s="87"/>
      <c r="K88" s="87"/>
      <c r="L88" s="259"/>
      <c r="M88" s="260"/>
      <c r="N88" s="261"/>
      <c r="O88" s="249" t="str">
        <f>IF(加入依頼書!U88="","",加入依頼書!U88)</f>
        <v/>
      </c>
      <c r="P88" s="250"/>
      <c r="Q88" s="253" t="str">
        <f>IF(B88="","",IF(入国状況=1,IF(AND(入国予定日&lt;=DATEVALUE("2025/9/30"),L88&gt;=DATEVALUE("2025/10/1")),"保険料が追加で発生します",""),""))</f>
        <v/>
      </c>
      <c r="X88" s="20" t="str">
        <f t="shared" si="6"/>
        <v/>
      </c>
      <c r="Y88" s="61">
        <f>IF(B88&lt;&gt;"",IF(COUNTA(I88,L88)=2,0,1),0)</f>
        <v>0</v>
      </c>
      <c r="Z88" s="20"/>
      <c r="AA88" s="20"/>
      <c r="AB88" s="20" t="str">
        <f>IF(ISERROR(VLOOKUP(X89,#REF!,AC90,0)*AD89),"",VLOOKUP(X89,#REF!,AC90,0)*AD89)</f>
        <v/>
      </c>
      <c r="AC88" s="20" t="str">
        <f t="shared" si="7"/>
        <v/>
      </c>
      <c r="AD88" s="20" t="str">
        <f t="shared" si="8"/>
        <v/>
      </c>
      <c r="AE88" s="4"/>
      <c r="AF88" s="4"/>
      <c r="AG88" s="4"/>
      <c r="AH88" s="4"/>
    </row>
    <row r="89" spans="1:34" ht="27" customHeight="1" x14ac:dyDescent="0.25">
      <c r="A89" s="256"/>
      <c r="B89" s="238"/>
      <c r="C89" s="239"/>
      <c r="D89" s="239"/>
      <c r="E89" s="240"/>
      <c r="F89" s="258"/>
      <c r="G89" s="258"/>
      <c r="H89" s="81" t="str">
        <f>IF(加入依頼書!H89="","",加入依頼書!H89)</f>
        <v/>
      </c>
      <c r="I89" s="87"/>
      <c r="J89" s="87"/>
      <c r="K89" s="87"/>
      <c r="L89" s="262"/>
      <c r="M89" s="263"/>
      <c r="N89" s="264"/>
      <c r="O89" s="251"/>
      <c r="P89" s="252"/>
      <c r="Q89" s="254"/>
      <c r="X89" s="20" t="str">
        <f t="shared" si="6"/>
        <v/>
      </c>
      <c r="Y89" s="61"/>
      <c r="Z89" s="20"/>
      <c r="AA89" s="20"/>
      <c r="AB89" s="20" t="str">
        <f>IF(ISERROR(VLOOKUP(X90,#REF!,AC91,0)*AD90),"",VLOOKUP(X90,#REF!,AC91,0)*AD90)</f>
        <v/>
      </c>
      <c r="AC89" s="20" t="str">
        <f t="shared" si="7"/>
        <v/>
      </c>
      <c r="AD89" s="20" t="str">
        <f t="shared" si="8"/>
        <v/>
      </c>
      <c r="AE89" s="4"/>
      <c r="AF89" s="4"/>
      <c r="AG89" s="4"/>
      <c r="AH89" s="4"/>
    </row>
    <row r="90" spans="1:34" ht="14.25" customHeight="1" x14ac:dyDescent="0.25">
      <c r="A90" s="255">
        <v>34</v>
      </c>
      <c r="B90" s="235" t="str">
        <f>IF(加入依頼書!B90="","",加入依頼書!B90)</f>
        <v/>
      </c>
      <c r="C90" s="236"/>
      <c r="D90" s="236"/>
      <c r="E90" s="237"/>
      <c r="F90" s="257" t="str">
        <f>IF(加入依頼書!F90="","",加入依頼書!F90)</f>
        <v/>
      </c>
      <c r="G90" s="257" t="str">
        <f>IF(加入依頼書!G90="","",加入依頼書!G90)</f>
        <v/>
      </c>
      <c r="H90" s="80" t="str">
        <f>加入依頼書!H90</f>
        <v>（西暦）</v>
      </c>
      <c r="I90" s="86"/>
      <c r="J90" s="87"/>
      <c r="K90" s="87"/>
      <c r="L90" s="259"/>
      <c r="M90" s="260"/>
      <c r="N90" s="261"/>
      <c r="O90" s="249" t="str">
        <f>IF(加入依頼書!U90="","",加入依頼書!U90)</f>
        <v/>
      </c>
      <c r="P90" s="250"/>
      <c r="Q90" s="253" t="str">
        <f>IF(B90="","",IF(入国状況=1,IF(AND(入国予定日&lt;=DATEVALUE("2025/9/30"),L90&gt;=DATEVALUE("2025/10/1")),"保険料が追加で発生します",""),""))</f>
        <v/>
      </c>
      <c r="X90" s="20" t="str">
        <f t="shared" si="6"/>
        <v/>
      </c>
      <c r="Y90" s="61">
        <f>IF(B90&lt;&gt;"",IF(COUNTA(I90,L90)=2,0,1),0)</f>
        <v>0</v>
      </c>
      <c r="Z90" s="20"/>
      <c r="AA90" s="20"/>
      <c r="AB90" s="20" t="str">
        <f>IF(ISERROR(VLOOKUP(X91,#REF!,AC92,0)*AD91),"",VLOOKUP(X91,#REF!,AC92,0)*AD91)</f>
        <v/>
      </c>
      <c r="AC90" s="20" t="str">
        <f t="shared" si="7"/>
        <v/>
      </c>
      <c r="AD90" s="20" t="str">
        <f t="shared" si="8"/>
        <v/>
      </c>
      <c r="AE90" s="4"/>
      <c r="AF90" s="4"/>
      <c r="AG90" s="4"/>
      <c r="AH90" s="4"/>
    </row>
    <row r="91" spans="1:34" ht="27" customHeight="1" x14ac:dyDescent="0.25">
      <c r="A91" s="256"/>
      <c r="B91" s="238"/>
      <c r="C91" s="239"/>
      <c r="D91" s="239"/>
      <c r="E91" s="240"/>
      <c r="F91" s="258"/>
      <c r="G91" s="258"/>
      <c r="H91" s="81" t="str">
        <f>IF(加入依頼書!H91="","",加入依頼書!H91)</f>
        <v/>
      </c>
      <c r="I91" s="87"/>
      <c r="J91" s="87"/>
      <c r="K91" s="87"/>
      <c r="L91" s="262"/>
      <c r="M91" s="263"/>
      <c r="N91" s="264"/>
      <c r="O91" s="251"/>
      <c r="P91" s="252"/>
      <c r="Q91" s="254"/>
      <c r="X91" s="20" t="str">
        <f t="shared" si="6"/>
        <v/>
      </c>
      <c r="Y91" s="61"/>
      <c r="Z91" s="20"/>
      <c r="AA91" s="20"/>
      <c r="AB91" s="20" t="str">
        <f>IF(ISERROR(VLOOKUP(X92,#REF!,AC93,0)*AD92),"",VLOOKUP(X92,#REF!,AC93,0)*AD92)</f>
        <v/>
      </c>
      <c r="AC91" s="20" t="str">
        <f t="shared" si="7"/>
        <v/>
      </c>
      <c r="AD91" s="20" t="str">
        <f t="shared" si="8"/>
        <v/>
      </c>
      <c r="AE91" s="4"/>
      <c r="AF91" s="4"/>
      <c r="AG91" s="4"/>
      <c r="AH91" s="4"/>
    </row>
    <row r="92" spans="1:34" ht="14.25" customHeight="1" x14ac:dyDescent="0.25">
      <c r="A92" s="255">
        <v>35</v>
      </c>
      <c r="B92" s="235" t="str">
        <f>IF(加入依頼書!B92="","",加入依頼書!B92)</f>
        <v/>
      </c>
      <c r="C92" s="236"/>
      <c r="D92" s="236"/>
      <c r="E92" s="237"/>
      <c r="F92" s="257" t="str">
        <f>IF(加入依頼書!F92="","",加入依頼書!F92)</f>
        <v/>
      </c>
      <c r="G92" s="257" t="str">
        <f>IF(加入依頼書!G92="","",加入依頼書!G92)</f>
        <v/>
      </c>
      <c r="H92" s="80" t="str">
        <f>加入依頼書!H92</f>
        <v>（西暦）</v>
      </c>
      <c r="I92" s="86"/>
      <c r="J92" s="87"/>
      <c r="K92" s="87"/>
      <c r="L92" s="259"/>
      <c r="M92" s="260"/>
      <c r="N92" s="261"/>
      <c r="O92" s="249" t="str">
        <f>IF(加入依頼書!U92="","",加入依頼書!U92)</f>
        <v/>
      </c>
      <c r="P92" s="250"/>
      <c r="Q92" s="253" t="str">
        <f>IF(B92="","",IF(入国状況=1,IF(AND(入国予定日&lt;=DATEVALUE("2025/9/30"),L92&gt;=DATEVALUE("2025/10/1")),"保険料が追加で発生します",""),""))</f>
        <v/>
      </c>
      <c r="X92" s="20" t="str">
        <f t="shared" si="6"/>
        <v/>
      </c>
      <c r="Y92" s="61">
        <f>IF(B92&lt;&gt;"",IF(COUNTA(I92,L92)=2,0,1),0)</f>
        <v>0</v>
      </c>
      <c r="Z92" s="20"/>
      <c r="AA92" s="20"/>
      <c r="AB92" s="20" t="str">
        <f>IF(ISERROR(VLOOKUP(X93,#REF!,AC94,0)*AD93),"",VLOOKUP(X93,#REF!,AC94,0)*AD93)</f>
        <v/>
      </c>
      <c r="AC92" s="20" t="str">
        <f t="shared" si="7"/>
        <v/>
      </c>
      <c r="AD92" s="20" t="str">
        <f t="shared" si="8"/>
        <v/>
      </c>
      <c r="AE92" s="4"/>
      <c r="AF92" s="4"/>
      <c r="AG92" s="4"/>
      <c r="AH92" s="4"/>
    </row>
    <row r="93" spans="1:34" ht="27" customHeight="1" x14ac:dyDescent="0.25">
      <c r="A93" s="256"/>
      <c r="B93" s="238"/>
      <c r="C93" s="239"/>
      <c r="D93" s="239"/>
      <c r="E93" s="240"/>
      <c r="F93" s="258"/>
      <c r="G93" s="258"/>
      <c r="H93" s="81" t="str">
        <f>IF(加入依頼書!H93="","",加入依頼書!H93)</f>
        <v/>
      </c>
      <c r="I93" s="87"/>
      <c r="J93" s="87"/>
      <c r="K93" s="87"/>
      <c r="L93" s="262"/>
      <c r="M93" s="263"/>
      <c r="N93" s="264"/>
      <c r="O93" s="251"/>
      <c r="P93" s="252"/>
      <c r="Q93" s="254"/>
      <c r="X93" s="20" t="str">
        <f t="shared" si="6"/>
        <v/>
      </c>
      <c r="Y93" s="61"/>
      <c r="Z93" s="20"/>
      <c r="AC93" s="20" t="str">
        <f t="shared" si="7"/>
        <v/>
      </c>
      <c r="AD93" s="20" t="str">
        <f t="shared" si="8"/>
        <v/>
      </c>
      <c r="AF93" s="4"/>
      <c r="AG93" s="4"/>
      <c r="AH93" s="4"/>
    </row>
    <row r="94" spans="1:34" ht="14.25" customHeight="1" x14ac:dyDescent="0.25">
      <c r="A94" s="255">
        <v>36</v>
      </c>
      <c r="B94" s="235" t="str">
        <f>IF(加入依頼書!B94="","",加入依頼書!B94)</f>
        <v/>
      </c>
      <c r="C94" s="236"/>
      <c r="D94" s="236"/>
      <c r="E94" s="237"/>
      <c r="F94" s="257" t="str">
        <f>IF(加入依頼書!F94="","",加入依頼書!F94)</f>
        <v/>
      </c>
      <c r="G94" s="257" t="str">
        <f>IF(加入依頼書!G94="","",加入依頼書!G94)</f>
        <v/>
      </c>
      <c r="H94" s="80" t="str">
        <f>加入依頼書!H94</f>
        <v>（西暦）</v>
      </c>
      <c r="I94" s="86"/>
      <c r="J94" s="87"/>
      <c r="K94" s="87"/>
      <c r="L94" s="259"/>
      <c r="M94" s="260"/>
      <c r="N94" s="261"/>
      <c r="O94" s="249" t="str">
        <f>IF(加入依頼書!U94="","",加入依頼書!U94)</f>
        <v/>
      </c>
      <c r="P94" s="250"/>
      <c r="Q94" s="253" t="str">
        <f>IF(B94="","",IF(入国状況=1,IF(AND(入国予定日&lt;=DATEVALUE("2025/9/30"),L94&gt;=DATEVALUE("2025/10/1")),"保険料が追加で発生します",""),""))</f>
        <v/>
      </c>
      <c r="X94" s="20" t="str">
        <f t="shared" si="6"/>
        <v/>
      </c>
      <c r="Y94" s="61">
        <f>IF(B94&lt;&gt;"",IF(COUNTA(I94,L94)=2,0,1),0)</f>
        <v>0</v>
      </c>
      <c r="Z94" s="20"/>
      <c r="AA94" s="20"/>
      <c r="AB94" s="20" t="str">
        <f>IF(ISERROR(VLOOKUP(X95,#REF!,AC96,0)*AD95),"",VLOOKUP(X95,#REF!,AC96,0)*AD95)</f>
        <v/>
      </c>
      <c r="AC94" s="20" t="str">
        <f t="shared" si="7"/>
        <v/>
      </c>
      <c r="AD94" s="20" t="str">
        <f t="shared" si="8"/>
        <v/>
      </c>
      <c r="AE94" s="4"/>
      <c r="AF94" s="4"/>
      <c r="AG94" s="4"/>
      <c r="AH94" s="4"/>
    </row>
    <row r="95" spans="1:34" ht="27" customHeight="1" x14ac:dyDescent="0.25">
      <c r="A95" s="256"/>
      <c r="B95" s="238"/>
      <c r="C95" s="239"/>
      <c r="D95" s="239"/>
      <c r="E95" s="240"/>
      <c r="F95" s="258"/>
      <c r="G95" s="258"/>
      <c r="H95" s="81" t="str">
        <f>IF(加入依頼書!H95="","",加入依頼書!H95)</f>
        <v/>
      </c>
      <c r="I95" s="87"/>
      <c r="J95" s="87"/>
      <c r="K95" s="87"/>
      <c r="L95" s="262"/>
      <c r="M95" s="263"/>
      <c r="N95" s="264"/>
      <c r="O95" s="251"/>
      <c r="P95" s="252"/>
      <c r="Q95" s="254"/>
      <c r="X95" s="20" t="str">
        <f t="shared" si="6"/>
        <v/>
      </c>
      <c r="Y95" s="61"/>
      <c r="Z95" s="20"/>
      <c r="AA95" s="20"/>
      <c r="AB95" s="20" t="str">
        <f>IF(ISERROR(VLOOKUP(X96,#REF!,AC97,0)*AD96),"",VLOOKUP(X96,#REF!,AC97,0)*AD96)</f>
        <v/>
      </c>
      <c r="AC95" s="20" t="str">
        <f t="shared" si="7"/>
        <v/>
      </c>
      <c r="AD95" s="20" t="str">
        <f t="shared" si="8"/>
        <v/>
      </c>
      <c r="AE95" s="4"/>
      <c r="AF95" s="4"/>
      <c r="AG95" s="4"/>
      <c r="AH95" s="4"/>
    </row>
    <row r="96" spans="1:34" ht="14.25" customHeight="1" x14ac:dyDescent="0.25">
      <c r="A96" s="255">
        <v>37</v>
      </c>
      <c r="B96" s="235" t="str">
        <f>IF(加入依頼書!B96="","",加入依頼書!B96)</f>
        <v/>
      </c>
      <c r="C96" s="236"/>
      <c r="D96" s="236"/>
      <c r="E96" s="237"/>
      <c r="F96" s="257" t="str">
        <f>IF(加入依頼書!F96="","",加入依頼書!F96)</f>
        <v/>
      </c>
      <c r="G96" s="257" t="str">
        <f>IF(加入依頼書!G96="","",加入依頼書!G96)</f>
        <v/>
      </c>
      <c r="H96" s="80" t="str">
        <f>加入依頼書!H96</f>
        <v>（西暦）</v>
      </c>
      <c r="I96" s="86"/>
      <c r="J96" s="87"/>
      <c r="K96" s="87"/>
      <c r="L96" s="259"/>
      <c r="M96" s="260"/>
      <c r="N96" s="261"/>
      <c r="O96" s="249" t="str">
        <f>IF(加入依頼書!U96="","",加入依頼書!U96)</f>
        <v/>
      </c>
      <c r="P96" s="250"/>
      <c r="Q96" s="253" t="str">
        <f>IF(B96="","",IF(入国状況=1,IF(AND(入国予定日&lt;=DATEVALUE("2025/9/30"),L96&gt;=DATEVALUE("2025/10/1")),"保険料が追加で発生します",""),""))</f>
        <v/>
      </c>
      <c r="X96" s="20" t="str">
        <f t="shared" si="6"/>
        <v/>
      </c>
      <c r="Y96" s="61">
        <f>IF(B96&lt;&gt;"",IF(COUNTA(I96,L96)=2,0,1),0)</f>
        <v>0</v>
      </c>
      <c r="Z96" s="20"/>
      <c r="AA96" s="20"/>
      <c r="AB96" s="20" t="str">
        <f>IF(ISERROR(VLOOKUP(X97,#REF!,AC98,0)*AD97),"",VLOOKUP(X97,#REF!,AC98,0)*AD97)</f>
        <v/>
      </c>
      <c r="AC96" s="20" t="str">
        <f t="shared" si="7"/>
        <v/>
      </c>
      <c r="AD96" s="20" t="str">
        <f t="shared" si="8"/>
        <v/>
      </c>
      <c r="AE96" s="4"/>
      <c r="AF96" s="4"/>
      <c r="AG96" s="4"/>
      <c r="AH96" s="4"/>
    </row>
    <row r="97" spans="1:34" ht="27" customHeight="1" x14ac:dyDescent="0.25">
      <c r="A97" s="256"/>
      <c r="B97" s="238"/>
      <c r="C97" s="239"/>
      <c r="D97" s="239"/>
      <c r="E97" s="240"/>
      <c r="F97" s="258"/>
      <c r="G97" s="258"/>
      <c r="H97" s="81" t="str">
        <f>IF(加入依頼書!H97="","",加入依頼書!H97)</f>
        <v/>
      </c>
      <c r="I97" s="87"/>
      <c r="J97" s="87"/>
      <c r="K97" s="87"/>
      <c r="L97" s="262"/>
      <c r="M97" s="263"/>
      <c r="N97" s="264"/>
      <c r="O97" s="251"/>
      <c r="P97" s="252"/>
      <c r="Q97" s="254"/>
      <c r="X97" s="20" t="str">
        <f t="shared" si="6"/>
        <v/>
      </c>
      <c r="Y97" s="61"/>
      <c r="Z97" s="20"/>
      <c r="AA97" s="20"/>
      <c r="AB97" s="20" t="str">
        <f>IF(ISERROR(VLOOKUP(X98,#REF!,AC99,0)*AD98),"",VLOOKUP(X98,#REF!,AC99,0)*AD98)</f>
        <v/>
      </c>
      <c r="AC97" s="20" t="str">
        <f t="shared" si="7"/>
        <v/>
      </c>
      <c r="AD97" s="20" t="str">
        <f t="shared" si="8"/>
        <v/>
      </c>
      <c r="AE97" s="4"/>
      <c r="AF97" s="4"/>
      <c r="AG97" s="4"/>
      <c r="AH97" s="4"/>
    </row>
    <row r="98" spans="1:34" ht="14.25" customHeight="1" x14ac:dyDescent="0.25">
      <c r="A98" s="255">
        <v>38</v>
      </c>
      <c r="B98" s="235" t="str">
        <f>IF(加入依頼書!B98="","",加入依頼書!B98)</f>
        <v/>
      </c>
      <c r="C98" s="236"/>
      <c r="D98" s="236"/>
      <c r="E98" s="237"/>
      <c r="F98" s="257" t="str">
        <f>IF(加入依頼書!F98="","",加入依頼書!F98)</f>
        <v/>
      </c>
      <c r="G98" s="257" t="str">
        <f>IF(加入依頼書!G98="","",加入依頼書!G98)</f>
        <v/>
      </c>
      <c r="H98" s="80" t="str">
        <f>加入依頼書!H98</f>
        <v>（西暦）</v>
      </c>
      <c r="I98" s="86"/>
      <c r="J98" s="87"/>
      <c r="K98" s="87"/>
      <c r="L98" s="259"/>
      <c r="M98" s="260"/>
      <c r="N98" s="261"/>
      <c r="O98" s="249" t="str">
        <f>IF(加入依頼書!U98="","",加入依頼書!U98)</f>
        <v/>
      </c>
      <c r="P98" s="250"/>
      <c r="Q98" s="253" t="str">
        <f>IF(B98="","",IF(入国状況=1,IF(AND(入国予定日&lt;=DATEVALUE("2025/9/30"),L98&gt;=DATEVALUE("2025/10/1")),"保険料が追加で発生します",""),""))</f>
        <v/>
      </c>
      <c r="X98" s="20" t="str">
        <f t="shared" si="6"/>
        <v/>
      </c>
      <c r="Y98" s="61">
        <f>IF(B98&lt;&gt;"",IF(COUNTA(I98,L98)=2,0,1),0)</f>
        <v>0</v>
      </c>
      <c r="Z98" s="20"/>
      <c r="AA98" s="20"/>
      <c r="AB98" s="20" t="str">
        <f>IF(ISERROR(VLOOKUP(X99,#REF!,AC100,0)*AD99),"",VLOOKUP(X99,#REF!,AC100,0)*AD99)</f>
        <v/>
      </c>
      <c r="AC98" s="20" t="str">
        <f t="shared" si="7"/>
        <v/>
      </c>
      <c r="AD98" s="20" t="str">
        <f t="shared" si="8"/>
        <v/>
      </c>
      <c r="AE98" s="4"/>
      <c r="AF98" s="4"/>
      <c r="AG98" s="4"/>
      <c r="AH98" s="4"/>
    </row>
    <row r="99" spans="1:34" ht="27" customHeight="1" x14ac:dyDescent="0.25">
      <c r="A99" s="256"/>
      <c r="B99" s="238"/>
      <c r="C99" s="239"/>
      <c r="D99" s="239"/>
      <c r="E99" s="240"/>
      <c r="F99" s="258"/>
      <c r="G99" s="258"/>
      <c r="H99" s="81" t="str">
        <f>IF(加入依頼書!H99="","",加入依頼書!H99)</f>
        <v/>
      </c>
      <c r="I99" s="87"/>
      <c r="J99" s="87"/>
      <c r="K99" s="87"/>
      <c r="L99" s="262"/>
      <c r="M99" s="263"/>
      <c r="N99" s="264"/>
      <c r="O99" s="251"/>
      <c r="P99" s="252"/>
      <c r="Q99" s="254"/>
      <c r="X99" s="20" t="str">
        <f t="shared" si="6"/>
        <v/>
      </c>
      <c r="Y99" s="61"/>
      <c r="Z99" s="20"/>
      <c r="AA99" s="20"/>
      <c r="AB99" s="20" t="str">
        <f>IF(ISERROR(VLOOKUP(X100,#REF!,AC101,0)*AD100),"",VLOOKUP(X100,#REF!,AC101,0)*AD100)</f>
        <v/>
      </c>
      <c r="AC99" s="20" t="str">
        <f t="shared" si="7"/>
        <v/>
      </c>
      <c r="AD99" s="20" t="str">
        <f t="shared" si="8"/>
        <v/>
      </c>
      <c r="AE99" s="4"/>
      <c r="AF99" s="4"/>
      <c r="AG99" s="4"/>
      <c r="AH99" s="4"/>
    </row>
    <row r="100" spans="1:34" ht="14.25" customHeight="1" x14ac:dyDescent="0.25">
      <c r="A100" s="255">
        <v>39</v>
      </c>
      <c r="B100" s="235" t="str">
        <f>IF(加入依頼書!B100="","",加入依頼書!B100)</f>
        <v/>
      </c>
      <c r="C100" s="236"/>
      <c r="D100" s="236"/>
      <c r="E100" s="237"/>
      <c r="F100" s="257" t="str">
        <f>IF(加入依頼書!F100="","",加入依頼書!F100)</f>
        <v/>
      </c>
      <c r="G100" s="257" t="str">
        <f>IF(加入依頼書!G100="","",加入依頼書!G100)</f>
        <v/>
      </c>
      <c r="H100" s="80" t="str">
        <f>加入依頼書!H100</f>
        <v>（西暦）</v>
      </c>
      <c r="I100" s="86"/>
      <c r="J100" s="87"/>
      <c r="K100" s="87"/>
      <c r="L100" s="259"/>
      <c r="M100" s="260"/>
      <c r="N100" s="261"/>
      <c r="O100" s="249" t="str">
        <f>IF(加入依頼書!U100="","",加入依頼書!U100)</f>
        <v/>
      </c>
      <c r="P100" s="250"/>
      <c r="Q100" s="253" t="str">
        <f>IF(B100="","",IF(入国状況=1,IF(AND(入国予定日&lt;=DATEVALUE("2025/9/30"),L100&gt;=DATEVALUE("2025/10/1")),"保険料が追加で発生します",""),""))</f>
        <v/>
      </c>
      <c r="X100" s="20" t="str">
        <f t="shared" si="6"/>
        <v/>
      </c>
      <c r="Y100" s="61">
        <f>IF(B100&lt;&gt;"",IF(COUNTA(I100,L100)=2,0,1),0)</f>
        <v>0</v>
      </c>
      <c r="Z100" s="20"/>
      <c r="AA100" s="20"/>
      <c r="AB100" s="20" t="str">
        <f>IF(ISERROR(VLOOKUP(X101,#REF!,AC102,0)*AD101),"",VLOOKUP(X101,#REF!,AC102,0)*AD101)</f>
        <v/>
      </c>
      <c r="AC100" s="20" t="str">
        <f t="shared" si="7"/>
        <v/>
      </c>
      <c r="AD100" s="20" t="str">
        <f t="shared" si="8"/>
        <v/>
      </c>
      <c r="AE100" s="4"/>
      <c r="AF100" s="4"/>
      <c r="AG100" s="4"/>
      <c r="AH100" s="4"/>
    </row>
    <row r="101" spans="1:34" ht="27" customHeight="1" x14ac:dyDescent="0.25">
      <c r="A101" s="256"/>
      <c r="B101" s="238"/>
      <c r="C101" s="239"/>
      <c r="D101" s="239"/>
      <c r="E101" s="240"/>
      <c r="F101" s="258"/>
      <c r="G101" s="258"/>
      <c r="H101" s="81" t="str">
        <f>IF(加入依頼書!H101="","",加入依頼書!H101)</f>
        <v/>
      </c>
      <c r="I101" s="87"/>
      <c r="J101" s="87"/>
      <c r="K101" s="87"/>
      <c r="L101" s="262"/>
      <c r="M101" s="263"/>
      <c r="N101" s="264"/>
      <c r="O101" s="251"/>
      <c r="P101" s="252"/>
      <c r="Q101" s="254"/>
      <c r="X101" s="20" t="str">
        <f t="shared" si="6"/>
        <v/>
      </c>
      <c r="Y101" s="61"/>
      <c r="Z101" s="20"/>
      <c r="AA101" s="20"/>
      <c r="AB101" s="20" t="str">
        <f>IF(ISERROR(VLOOKUP(X102,#REF!,AC103,0)*AD102),"",VLOOKUP(X102,#REF!,AC103,0)*AD102)</f>
        <v/>
      </c>
      <c r="AC101" s="20" t="str">
        <f t="shared" si="7"/>
        <v/>
      </c>
      <c r="AD101" s="20" t="str">
        <f t="shared" si="8"/>
        <v/>
      </c>
      <c r="AE101" s="4"/>
      <c r="AF101" s="4"/>
      <c r="AG101" s="4"/>
      <c r="AH101" s="4"/>
    </row>
    <row r="102" spans="1:34" ht="14.25" customHeight="1" x14ac:dyDescent="0.25">
      <c r="A102" s="255">
        <v>40</v>
      </c>
      <c r="B102" s="235" t="str">
        <f>IF(加入依頼書!B102="","",加入依頼書!B102)</f>
        <v/>
      </c>
      <c r="C102" s="236"/>
      <c r="D102" s="236"/>
      <c r="E102" s="237"/>
      <c r="F102" s="257" t="str">
        <f>IF(加入依頼書!F102="","",加入依頼書!F102)</f>
        <v/>
      </c>
      <c r="G102" s="257" t="str">
        <f>IF(加入依頼書!G102="","",加入依頼書!G102)</f>
        <v/>
      </c>
      <c r="H102" s="80" t="str">
        <f>加入依頼書!H102</f>
        <v>（西暦）</v>
      </c>
      <c r="I102" s="86"/>
      <c r="J102" s="87"/>
      <c r="K102" s="87"/>
      <c r="L102" s="259"/>
      <c r="M102" s="260"/>
      <c r="N102" s="261"/>
      <c r="O102" s="249" t="str">
        <f>IF(加入依頼書!U102="","",加入依頼書!U102)</f>
        <v/>
      </c>
      <c r="P102" s="250"/>
      <c r="Q102" s="253" t="str">
        <f>IF(B102="","",IF(入国状況=1,IF(AND(入国予定日&lt;=DATEVALUE("2025/9/30"),L102&gt;=DATEVALUE("2025/10/1")),"保険料が追加で発生します",""),""))</f>
        <v/>
      </c>
      <c r="X102" s="20" t="str">
        <f t="shared" si="6"/>
        <v/>
      </c>
      <c r="Y102" s="61">
        <f>IF(B102&lt;&gt;"",IF(COUNTA(I102,L102)=2,0,1),0)</f>
        <v>0</v>
      </c>
      <c r="Z102" s="20"/>
      <c r="AA102" s="20"/>
      <c r="AB102" s="20" t="str">
        <f>IF(ISERROR(VLOOKUP(X103,#REF!,AC104,0)*AD103),"",VLOOKUP(X103,#REF!,AC104,0)*AD103)</f>
        <v/>
      </c>
      <c r="AC102" s="20" t="str">
        <f t="shared" si="7"/>
        <v/>
      </c>
      <c r="AD102" s="20" t="str">
        <f t="shared" si="8"/>
        <v/>
      </c>
      <c r="AE102" s="4"/>
      <c r="AF102" s="4"/>
      <c r="AG102" s="4"/>
      <c r="AH102" s="4"/>
    </row>
    <row r="103" spans="1:34" ht="27" customHeight="1" x14ac:dyDescent="0.25">
      <c r="A103" s="256"/>
      <c r="B103" s="238"/>
      <c r="C103" s="239"/>
      <c r="D103" s="239"/>
      <c r="E103" s="240"/>
      <c r="F103" s="258"/>
      <c r="G103" s="258"/>
      <c r="H103" s="81" t="str">
        <f>IF(加入依頼書!H103="","",加入依頼書!H103)</f>
        <v/>
      </c>
      <c r="I103" s="87"/>
      <c r="J103" s="87"/>
      <c r="K103" s="87"/>
      <c r="L103" s="262"/>
      <c r="M103" s="263"/>
      <c r="N103" s="264"/>
      <c r="O103" s="251"/>
      <c r="P103" s="252"/>
      <c r="Q103" s="254"/>
      <c r="X103" s="20" t="str">
        <f t="shared" si="6"/>
        <v/>
      </c>
      <c r="Y103" s="61"/>
      <c r="Z103" s="20"/>
      <c r="AC103" s="20" t="str">
        <f t="shared" si="7"/>
        <v/>
      </c>
      <c r="AD103" s="20" t="str">
        <f t="shared" si="8"/>
        <v/>
      </c>
      <c r="AF103" s="4"/>
      <c r="AG103" s="4"/>
      <c r="AH103" s="4"/>
    </row>
    <row r="104" spans="1:34" ht="14.25" customHeight="1" x14ac:dyDescent="0.25">
      <c r="A104" s="255">
        <v>41</v>
      </c>
      <c r="B104" s="235" t="str">
        <f>IF(加入依頼書!B104="","",加入依頼書!B104)</f>
        <v/>
      </c>
      <c r="C104" s="236"/>
      <c r="D104" s="236"/>
      <c r="E104" s="237"/>
      <c r="F104" s="257" t="str">
        <f>IF(加入依頼書!F104="","",加入依頼書!F104)</f>
        <v/>
      </c>
      <c r="G104" s="257" t="str">
        <f>IF(加入依頼書!G104="","",加入依頼書!G104)</f>
        <v/>
      </c>
      <c r="H104" s="80" t="str">
        <f>加入依頼書!H104</f>
        <v>（西暦）</v>
      </c>
      <c r="I104" s="86"/>
      <c r="J104" s="87"/>
      <c r="K104" s="87"/>
      <c r="L104" s="259"/>
      <c r="M104" s="260"/>
      <c r="N104" s="261"/>
      <c r="O104" s="249" t="str">
        <f>IF(加入依頼書!U104="","",加入依頼書!U104)</f>
        <v/>
      </c>
      <c r="P104" s="250"/>
      <c r="Q104" s="253" t="str">
        <f>IF(B104="","",IF(入国状況=1,IF(AND(入国予定日&lt;=DATEVALUE("2025/9/30"),L104&gt;=DATEVALUE("2025/10/1")),"保険料が追加で発生します",""),""))</f>
        <v/>
      </c>
      <c r="X104" s="20" t="str">
        <f t="shared" si="6"/>
        <v/>
      </c>
      <c r="Y104" s="61">
        <f>IF(B104&lt;&gt;"",IF(COUNTA(I104,L104)=2,0,1),0)</f>
        <v>0</v>
      </c>
      <c r="Z104" s="20"/>
      <c r="AA104" s="20"/>
      <c r="AB104" s="20" t="str">
        <f>IF(ISERROR(VLOOKUP(X105,#REF!,AC106,0)*AD105),"",VLOOKUP(X105,#REF!,AC106,0)*AD105)</f>
        <v/>
      </c>
      <c r="AC104" s="20" t="str">
        <f t="shared" si="7"/>
        <v/>
      </c>
      <c r="AD104" s="20" t="str">
        <f t="shared" si="8"/>
        <v/>
      </c>
      <c r="AE104" s="4"/>
      <c r="AF104" s="4"/>
      <c r="AG104" s="4"/>
      <c r="AH104" s="4"/>
    </row>
    <row r="105" spans="1:34" ht="27" customHeight="1" x14ac:dyDescent="0.25">
      <c r="A105" s="256"/>
      <c r="B105" s="238"/>
      <c r="C105" s="239"/>
      <c r="D105" s="239"/>
      <c r="E105" s="240"/>
      <c r="F105" s="258"/>
      <c r="G105" s="258"/>
      <c r="H105" s="81" t="str">
        <f>IF(加入依頼書!H105="","",加入依頼書!H105)</f>
        <v/>
      </c>
      <c r="I105" s="87"/>
      <c r="J105" s="87"/>
      <c r="K105" s="87"/>
      <c r="L105" s="262"/>
      <c r="M105" s="263"/>
      <c r="N105" s="264"/>
      <c r="O105" s="251"/>
      <c r="P105" s="252"/>
      <c r="Q105" s="254"/>
      <c r="X105" s="20" t="str">
        <f t="shared" si="6"/>
        <v/>
      </c>
      <c r="Y105" s="61"/>
      <c r="Z105" s="20"/>
      <c r="AA105" s="20"/>
      <c r="AB105" s="20" t="str">
        <f>IF(ISERROR(VLOOKUP(X106,#REF!,AC107,0)*AD106),"",VLOOKUP(X106,#REF!,AC107,0)*AD106)</f>
        <v/>
      </c>
      <c r="AC105" s="20" t="str">
        <f t="shared" si="7"/>
        <v/>
      </c>
      <c r="AD105" s="20" t="str">
        <f t="shared" si="8"/>
        <v/>
      </c>
      <c r="AE105" s="4"/>
      <c r="AF105" s="4"/>
      <c r="AG105" s="4"/>
      <c r="AH105" s="4"/>
    </row>
    <row r="106" spans="1:34" ht="14.25" customHeight="1" x14ac:dyDescent="0.25">
      <c r="A106" s="255">
        <v>42</v>
      </c>
      <c r="B106" s="235" t="str">
        <f>IF(加入依頼書!B106="","",加入依頼書!B106)</f>
        <v/>
      </c>
      <c r="C106" s="236"/>
      <c r="D106" s="236"/>
      <c r="E106" s="237"/>
      <c r="F106" s="257" t="str">
        <f>IF(加入依頼書!F106="","",加入依頼書!F106)</f>
        <v/>
      </c>
      <c r="G106" s="257" t="str">
        <f>IF(加入依頼書!G106="","",加入依頼書!G106)</f>
        <v/>
      </c>
      <c r="H106" s="80" t="str">
        <f>加入依頼書!H106</f>
        <v>（西暦）</v>
      </c>
      <c r="I106" s="86"/>
      <c r="J106" s="87"/>
      <c r="K106" s="87"/>
      <c r="L106" s="259"/>
      <c r="M106" s="260"/>
      <c r="N106" s="261"/>
      <c r="O106" s="249" t="str">
        <f>IF(加入依頼書!U106="","",加入依頼書!U106)</f>
        <v/>
      </c>
      <c r="P106" s="250"/>
      <c r="Q106" s="253" t="str">
        <f>IF(B106="","",IF(入国状況=1,IF(AND(入国予定日&lt;=DATEVALUE("2025/9/30"),L106&gt;=DATEVALUE("2025/10/1")),"保険料が追加で発生します",""),""))</f>
        <v/>
      </c>
      <c r="X106" s="20" t="str">
        <f t="shared" si="6"/>
        <v/>
      </c>
      <c r="Y106" s="61">
        <f>IF(B106&lt;&gt;"",IF(COUNTA(I106,L106)=2,0,1),0)</f>
        <v>0</v>
      </c>
      <c r="Z106" s="20"/>
      <c r="AA106" s="20"/>
      <c r="AB106" s="20" t="str">
        <f>IF(ISERROR(VLOOKUP(X107,#REF!,AC108,0)*AD107),"",VLOOKUP(X107,#REF!,AC108,0)*AD107)</f>
        <v/>
      </c>
      <c r="AC106" s="20" t="str">
        <f t="shared" si="7"/>
        <v/>
      </c>
      <c r="AD106" s="20" t="str">
        <f t="shared" si="8"/>
        <v/>
      </c>
      <c r="AE106" s="4"/>
      <c r="AF106" s="4"/>
      <c r="AG106" s="4"/>
      <c r="AH106" s="4"/>
    </row>
    <row r="107" spans="1:34" ht="27" customHeight="1" x14ac:dyDescent="0.25">
      <c r="A107" s="256"/>
      <c r="B107" s="238"/>
      <c r="C107" s="239"/>
      <c r="D107" s="239"/>
      <c r="E107" s="240"/>
      <c r="F107" s="258"/>
      <c r="G107" s="258"/>
      <c r="H107" s="81" t="str">
        <f>IF(加入依頼書!H107="","",加入依頼書!H107)</f>
        <v/>
      </c>
      <c r="I107" s="87"/>
      <c r="J107" s="87"/>
      <c r="K107" s="87"/>
      <c r="L107" s="262"/>
      <c r="M107" s="263"/>
      <c r="N107" s="264"/>
      <c r="O107" s="251"/>
      <c r="P107" s="252"/>
      <c r="Q107" s="254"/>
      <c r="X107" s="20" t="str">
        <f t="shared" si="6"/>
        <v/>
      </c>
      <c r="Y107" s="61"/>
      <c r="Z107" s="20"/>
      <c r="AA107" s="20"/>
      <c r="AB107" s="20" t="str">
        <f>IF(ISERROR(VLOOKUP(X108,#REF!,AC109,0)*AD108),"",VLOOKUP(X108,#REF!,AC109,0)*AD108)</f>
        <v/>
      </c>
      <c r="AC107" s="20" t="str">
        <f t="shared" si="7"/>
        <v/>
      </c>
      <c r="AD107" s="20" t="str">
        <f t="shared" si="8"/>
        <v/>
      </c>
      <c r="AE107" s="4"/>
      <c r="AF107" s="4"/>
      <c r="AG107" s="4"/>
      <c r="AH107" s="4"/>
    </row>
    <row r="108" spans="1:34" ht="14.25" customHeight="1" x14ac:dyDescent="0.25">
      <c r="A108" s="255">
        <v>43</v>
      </c>
      <c r="B108" s="235" t="str">
        <f>IF(加入依頼書!B108="","",加入依頼書!B108)</f>
        <v/>
      </c>
      <c r="C108" s="236"/>
      <c r="D108" s="236"/>
      <c r="E108" s="237"/>
      <c r="F108" s="257" t="str">
        <f>IF(加入依頼書!F108="","",加入依頼書!F108)</f>
        <v/>
      </c>
      <c r="G108" s="257" t="str">
        <f>IF(加入依頼書!G108="","",加入依頼書!G108)</f>
        <v/>
      </c>
      <c r="H108" s="80" t="str">
        <f>加入依頼書!H108</f>
        <v>（西暦）</v>
      </c>
      <c r="I108" s="86"/>
      <c r="J108" s="87"/>
      <c r="K108" s="87"/>
      <c r="L108" s="259"/>
      <c r="M108" s="260"/>
      <c r="N108" s="261"/>
      <c r="O108" s="249" t="str">
        <f>IF(加入依頼書!U108="","",加入依頼書!U108)</f>
        <v/>
      </c>
      <c r="P108" s="250"/>
      <c r="Q108" s="253" t="str">
        <f>IF(B108="","",IF(入国状況=1,IF(AND(入国予定日&lt;=DATEVALUE("2025/9/30"),L108&gt;=DATEVALUE("2025/10/1")),"保険料が追加で発生します",""),""))</f>
        <v/>
      </c>
      <c r="X108" s="20" t="str">
        <f t="shared" si="6"/>
        <v/>
      </c>
      <c r="Y108" s="61">
        <f>IF(B108&lt;&gt;"",IF(COUNTA(I108,L108)=2,0,1),0)</f>
        <v>0</v>
      </c>
      <c r="Z108" s="20"/>
      <c r="AA108" s="20"/>
      <c r="AB108" s="20" t="str">
        <f>IF(ISERROR(VLOOKUP(X109,#REF!,AC110,0)*AD109),"",VLOOKUP(X109,#REF!,AC110,0)*AD109)</f>
        <v/>
      </c>
      <c r="AC108" s="20" t="str">
        <f t="shared" si="7"/>
        <v/>
      </c>
      <c r="AD108" s="20" t="str">
        <f t="shared" si="8"/>
        <v/>
      </c>
      <c r="AE108" s="4"/>
      <c r="AF108" s="4"/>
      <c r="AG108" s="4"/>
      <c r="AH108" s="4"/>
    </row>
    <row r="109" spans="1:34" ht="27" customHeight="1" x14ac:dyDescent="0.25">
      <c r="A109" s="256"/>
      <c r="B109" s="238"/>
      <c r="C109" s="239"/>
      <c r="D109" s="239"/>
      <c r="E109" s="240"/>
      <c r="F109" s="258"/>
      <c r="G109" s="258"/>
      <c r="H109" s="81" t="str">
        <f>IF(加入依頼書!H109="","",加入依頼書!H109)</f>
        <v/>
      </c>
      <c r="I109" s="87"/>
      <c r="J109" s="87"/>
      <c r="K109" s="87"/>
      <c r="L109" s="262"/>
      <c r="M109" s="263"/>
      <c r="N109" s="264"/>
      <c r="O109" s="251"/>
      <c r="P109" s="252"/>
      <c r="Q109" s="254"/>
      <c r="X109" s="20" t="str">
        <f t="shared" si="6"/>
        <v/>
      </c>
      <c r="Y109" s="61"/>
      <c r="Z109" s="20"/>
      <c r="AA109" s="20"/>
      <c r="AB109" s="20" t="str">
        <f>IF(ISERROR(VLOOKUP(X110,#REF!,AC111,0)*AD110),"",VLOOKUP(X110,#REF!,AC111,0)*AD110)</f>
        <v/>
      </c>
      <c r="AC109" s="20" t="str">
        <f t="shared" si="7"/>
        <v/>
      </c>
      <c r="AD109" s="20" t="str">
        <f t="shared" si="8"/>
        <v/>
      </c>
      <c r="AE109" s="4"/>
      <c r="AF109" s="4"/>
      <c r="AG109" s="4"/>
      <c r="AH109" s="4"/>
    </row>
    <row r="110" spans="1:34" ht="14.25" customHeight="1" x14ac:dyDescent="0.25">
      <c r="A110" s="255">
        <v>44</v>
      </c>
      <c r="B110" s="235" t="str">
        <f>IF(加入依頼書!B110="","",加入依頼書!B110)</f>
        <v/>
      </c>
      <c r="C110" s="236"/>
      <c r="D110" s="236"/>
      <c r="E110" s="237"/>
      <c r="F110" s="257" t="str">
        <f>IF(加入依頼書!F110="","",加入依頼書!F110)</f>
        <v/>
      </c>
      <c r="G110" s="257" t="str">
        <f>IF(加入依頼書!G110="","",加入依頼書!G110)</f>
        <v/>
      </c>
      <c r="H110" s="80" t="str">
        <f>加入依頼書!H110</f>
        <v>（西暦）</v>
      </c>
      <c r="I110" s="86"/>
      <c r="J110" s="87"/>
      <c r="K110" s="87"/>
      <c r="L110" s="259"/>
      <c r="M110" s="260"/>
      <c r="N110" s="261"/>
      <c r="O110" s="249" t="str">
        <f>IF(加入依頼書!U110="","",加入依頼書!U110)</f>
        <v/>
      </c>
      <c r="P110" s="250"/>
      <c r="Q110" s="253" t="str">
        <f>IF(B110="","",IF(入国状況=1,IF(AND(入国予定日&lt;=DATEVALUE("2025/9/30"),L110&gt;=DATEVALUE("2025/10/1")),"保険料が追加で発生します",""),""))</f>
        <v/>
      </c>
      <c r="X110" s="20" t="str">
        <f t="shared" si="6"/>
        <v/>
      </c>
      <c r="Y110" s="61">
        <f>IF(B110&lt;&gt;"",IF(COUNTA(I110,L110)=2,0,1),0)</f>
        <v>0</v>
      </c>
      <c r="Z110" s="20"/>
      <c r="AA110" s="20"/>
      <c r="AB110" s="20" t="str">
        <f>IF(ISERROR(VLOOKUP(X111,#REF!,AC112,0)*AD111),"",VLOOKUP(X111,#REF!,AC112,0)*AD111)</f>
        <v/>
      </c>
      <c r="AC110" s="20" t="str">
        <f t="shared" si="7"/>
        <v/>
      </c>
      <c r="AD110" s="20" t="str">
        <f t="shared" si="8"/>
        <v/>
      </c>
      <c r="AE110" s="4"/>
      <c r="AF110" s="4"/>
      <c r="AG110" s="4"/>
      <c r="AH110" s="4"/>
    </row>
    <row r="111" spans="1:34" ht="27" customHeight="1" x14ac:dyDescent="0.25">
      <c r="A111" s="256"/>
      <c r="B111" s="238"/>
      <c r="C111" s="239"/>
      <c r="D111" s="239"/>
      <c r="E111" s="240"/>
      <c r="F111" s="258"/>
      <c r="G111" s="258"/>
      <c r="H111" s="81" t="str">
        <f>IF(加入依頼書!H111="","",加入依頼書!H111)</f>
        <v/>
      </c>
      <c r="I111" s="87"/>
      <c r="J111" s="87"/>
      <c r="K111" s="87"/>
      <c r="L111" s="262"/>
      <c r="M111" s="263"/>
      <c r="N111" s="264"/>
      <c r="O111" s="251"/>
      <c r="P111" s="252"/>
      <c r="Q111" s="254"/>
      <c r="X111" s="20" t="str">
        <f t="shared" si="6"/>
        <v/>
      </c>
      <c r="Y111" s="61"/>
      <c r="Z111" s="20"/>
      <c r="AA111" s="20"/>
      <c r="AB111" s="20" t="str">
        <f>IF(ISERROR(VLOOKUP(X112,#REF!,AC113,0)*AD112),"",VLOOKUP(X112,#REF!,AC113,0)*AD112)</f>
        <v/>
      </c>
      <c r="AC111" s="20" t="str">
        <f t="shared" si="7"/>
        <v/>
      </c>
      <c r="AD111" s="20" t="str">
        <f t="shared" si="8"/>
        <v/>
      </c>
      <c r="AE111" s="4"/>
      <c r="AF111" s="4"/>
      <c r="AG111" s="4"/>
      <c r="AH111" s="4"/>
    </row>
    <row r="112" spans="1:34" ht="14.25" customHeight="1" x14ac:dyDescent="0.25">
      <c r="A112" s="255">
        <v>45</v>
      </c>
      <c r="B112" s="235" t="str">
        <f>IF(加入依頼書!B112="","",加入依頼書!B112)</f>
        <v/>
      </c>
      <c r="C112" s="236"/>
      <c r="D112" s="236"/>
      <c r="E112" s="237"/>
      <c r="F112" s="257" t="str">
        <f>IF(加入依頼書!F112="","",加入依頼書!F112)</f>
        <v/>
      </c>
      <c r="G112" s="257" t="str">
        <f>IF(加入依頼書!G112="","",加入依頼書!G112)</f>
        <v/>
      </c>
      <c r="H112" s="80" t="str">
        <f>加入依頼書!H112</f>
        <v>（西暦）</v>
      </c>
      <c r="I112" s="86"/>
      <c r="J112" s="87"/>
      <c r="K112" s="87"/>
      <c r="L112" s="259"/>
      <c r="M112" s="260"/>
      <c r="N112" s="261"/>
      <c r="O112" s="249" t="str">
        <f>IF(加入依頼書!U112="","",加入依頼書!U112)</f>
        <v/>
      </c>
      <c r="P112" s="250"/>
      <c r="Q112" s="253" t="str">
        <f>IF(B112="","",IF(入国状況=1,IF(AND(入国予定日&lt;=DATEVALUE("2025/9/30"),L112&gt;=DATEVALUE("2025/10/1")),"保険料が追加で発生します",""),""))</f>
        <v/>
      </c>
      <c r="X112" s="20" t="str">
        <f t="shared" si="6"/>
        <v/>
      </c>
      <c r="Y112" s="61">
        <f>IF(B112&lt;&gt;"",IF(COUNTA(I112,L112)=2,0,1),0)</f>
        <v>0</v>
      </c>
      <c r="Z112" s="20"/>
      <c r="AA112" s="20"/>
      <c r="AB112" s="20" t="str">
        <f>IF(ISERROR(VLOOKUP(X113,#REF!,AC114,0)*AD113),"",VLOOKUP(X113,#REF!,AC114,0)*AD113)</f>
        <v/>
      </c>
      <c r="AC112" s="20" t="str">
        <f t="shared" si="7"/>
        <v/>
      </c>
      <c r="AD112" s="20" t="str">
        <f t="shared" si="8"/>
        <v/>
      </c>
      <c r="AE112" s="4"/>
      <c r="AF112" s="4"/>
      <c r="AG112" s="4"/>
      <c r="AH112" s="4"/>
    </row>
    <row r="113" spans="1:34" ht="27" customHeight="1" x14ac:dyDescent="0.25">
      <c r="A113" s="256"/>
      <c r="B113" s="238"/>
      <c r="C113" s="239"/>
      <c r="D113" s="239"/>
      <c r="E113" s="240"/>
      <c r="F113" s="258"/>
      <c r="G113" s="258"/>
      <c r="H113" s="81" t="str">
        <f>IF(加入依頼書!H113="","",加入依頼書!H113)</f>
        <v/>
      </c>
      <c r="I113" s="87"/>
      <c r="J113" s="87"/>
      <c r="K113" s="87"/>
      <c r="L113" s="262"/>
      <c r="M113" s="263"/>
      <c r="N113" s="264"/>
      <c r="O113" s="251"/>
      <c r="P113" s="252"/>
      <c r="Q113" s="254"/>
      <c r="X113" s="20" t="str">
        <f t="shared" si="6"/>
        <v/>
      </c>
      <c r="Y113" s="61"/>
      <c r="Z113" s="20"/>
      <c r="AC113" s="20" t="str">
        <f t="shared" si="7"/>
        <v/>
      </c>
      <c r="AD113" s="20" t="str">
        <f t="shared" si="8"/>
        <v/>
      </c>
      <c r="AF113" s="4"/>
      <c r="AG113" s="4"/>
      <c r="AH113" s="4"/>
    </row>
    <row r="114" spans="1:34" ht="14.25" customHeight="1" x14ac:dyDescent="0.25">
      <c r="A114" s="255">
        <v>46</v>
      </c>
      <c r="B114" s="235" t="str">
        <f>IF(加入依頼書!B114="","",加入依頼書!B114)</f>
        <v/>
      </c>
      <c r="C114" s="236"/>
      <c r="D114" s="236"/>
      <c r="E114" s="237"/>
      <c r="F114" s="257" t="str">
        <f>IF(加入依頼書!F114="","",加入依頼書!F114)</f>
        <v/>
      </c>
      <c r="G114" s="257" t="str">
        <f>IF(加入依頼書!G114="","",加入依頼書!G114)</f>
        <v/>
      </c>
      <c r="H114" s="80" t="str">
        <f>加入依頼書!H114</f>
        <v>（西暦）</v>
      </c>
      <c r="I114" s="86"/>
      <c r="J114" s="87"/>
      <c r="K114" s="87"/>
      <c r="L114" s="259"/>
      <c r="M114" s="260"/>
      <c r="N114" s="261"/>
      <c r="O114" s="249" t="str">
        <f>IF(加入依頼書!U114="","",加入依頼書!U114)</f>
        <v/>
      </c>
      <c r="P114" s="250"/>
      <c r="Q114" s="253" t="str">
        <f>IF(B114="","",IF(入国状況=1,IF(AND(入国予定日&lt;=DATEVALUE("2025/9/30"),L114&gt;=DATEVALUE("2025/10/1")),"保険料が追加で発生します",""),""))</f>
        <v/>
      </c>
      <c r="X114" s="20" t="str">
        <f t="shared" si="6"/>
        <v/>
      </c>
      <c r="Y114" s="61">
        <f>IF(B114&lt;&gt;"",IF(COUNTA(I114,L114)=2,0,1),0)</f>
        <v>0</v>
      </c>
      <c r="Z114" s="20"/>
      <c r="AA114" s="20"/>
      <c r="AB114" s="20" t="str">
        <f>IF(ISERROR(VLOOKUP(X115,#REF!,AC116,0)*AD115),"",VLOOKUP(X115,#REF!,AC116,0)*AD115)</f>
        <v/>
      </c>
      <c r="AC114" s="20" t="str">
        <f t="shared" si="7"/>
        <v/>
      </c>
      <c r="AD114" s="20" t="str">
        <f t="shared" si="8"/>
        <v/>
      </c>
      <c r="AE114" s="4"/>
      <c r="AF114" s="4"/>
      <c r="AG114" s="4"/>
      <c r="AH114" s="4"/>
    </row>
    <row r="115" spans="1:34" ht="27" customHeight="1" x14ac:dyDescent="0.25">
      <c r="A115" s="256"/>
      <c r="B115" s="238"/>
      <c r="C115" s="239"/>
      <c r="D115" s="239"/>
      <c r="E115" s="240"/>
      <c r="F115" s="258"/>
      <c r="G115" s="258"/>
      <c r="H115" s="81" t="str">
        <f>IF(加入依頼書!H115="","",加入依頼書!H115)</f>
        <v/>
      </c>
      <c r="I115" s="87"/>
      <c r="J115" s="87"/>
      <c r="K115" s="87"/>
      <c r="L115" s="262"/>
      <c r="M115" s="263"/>
      <c r="N115" s="264"/>
      <c r="O115" s="251"/>
      <c r="P115" s="252"/>
      <c r="Q115" s="254"/>
      <c r="X115" s="20" t="str">
        <f t="shared" si="6"/>
        <v/>
      </c>
      <c r="Y115" s="61"/>
      <c r="Z115" s="20"/>
      <c r="AA115" s="20"/>
      <c r="AB115" s="20" t="str">
        <f>IF(ISERROR(VLOOKUP(X116,#REF!,AC117,0)*AD116),"",VLOOKUP(X116,#REF!,AC117,0)*AD116)</f>
        <v/>
      </c>
      <c r="AC115" s="20" t="str">
        <f t="shared" si="7"/>
        <v/>
      </c>
      <c r="AD115" s="20" t="str">
        <f t="shared" si="8"/>
        <v/>
      </c>
      <c r="AE115" s="4"/>
      <c r="AF115" s="4"/>
      <c r="AG115" s="4"/>
      <c r="AH115" s="4"/>
    </row>
    <row r="116" spans="1:34" ht="14.25" customHeight="1" x14ac:dyDescent="0.25">
      <c r="A116" s="255">
        <v>47</v>
      </c>
      <c r="B116" s="235" t="str">
        <f>IF(加入依頼書!B116="","",加入依頼書!B116)</f>
        <v/>
      </c>
      <c r="C116" s="236"/>
      <c r="D116" s="236"/>
      <c r="E116" s="237"/>
      <c r="F116" s="257" t="str">
        <f>IF(加入依頼書!F116="","",加入依頼書!F116)</f>
        <v/>
      </c>
      <c r="G116" s="257" t="str">
        <f>IF(加入依頼書!G116="","",加入依頼書!G116)</f>
        <v/>
      </c>
      <c r="H116" s="80" t="str">
        <f>加入依頼書!H116</f>
        <v>（西暦）</v>
      </c>
      <c r="I116" s="86"/>
      <c r="J116" s="87"/>
      <c r="K116" s="87"/>
      <c r="L116" s="259"/>
      <c r="M116" s="260"/>
      <c r="N116" s="261"/>
      <c r="O116" s="249" t="str">
        <f>IF(加入依頼書!U116="","",加入依頼書!U116)</f>
        <v/>
      </c>
      <c r="P116" s="250"/>
      <c r="Q116" s="253" t="str">
        <f>IF(B116="","",IF(入国状況=1,IF(AND(入国予定日&lt;=DATEVALUE("2025/9/30"),L116&gt;=DATEVALUE("2025/10/1")),"保険料が追加で発生します",""),""))</f>
        <v/>
      </c>
      <c r="X116" s="20" t="str">
        <f t="shared" si="6"/>
        <v/>
      </c>
      <c r="Y116" s="61">
        <f>IF(B116&lt;&gt;"",IF(COUNTA(I116,L116)=2,0,1),0)</f>
        <v>0</v>
      </c>
      <c r="Z116" s="20"/>
      <c r="AA116" s="20"/>
      <c r="AB116" s="20" t="str">
        <f>IF(ISERROR(VLOOKUP(X117,#REF!,AC118,0)*AD117),"",VLOOKUP(X117,#REF!,AC118,0)*AD117)</f>
        <v/>
      </c>
      <c r="AC116" s="20" t="str">
        <f t="shared" si="7"/>
        <v/>
      </c>
      <c r="AD116" s="20" t="str">
        <f t="shared" si="8"/>
        <v/>
      </c>
      <c r="AE116" s="4"/>
      <c r="AF116" s="4"/>
      <c r="AG116" s="4"/>
      <c r="AH116" s="4"/>
    </row>
    <row r="117" spans="1:34" ht="27" customHeight="1" x14ac:dyDescent="0.25">
      <c r="A117" s="256"/>
      <c r="B117" s="238"/>
      <c r="C117" s="239"/>
      <c r="D117" s="239"/>
      <c r="E117" s="240"/>
      <c r="F117" s="258"/>
      <c r="G117" s="258"/>
      <c r="H117" s="81" t="str">
        <f>IF(加入依頼書!H117="","",加入依頼書!H117)</f>
        <v/>
      </c>
      <c r="I117" s="87"/>
      <c r="J117" s="87"/>
      <c r="K117" s="87"/>
      <c r="L117" s="262"/>
      <c r="M117" s="263"/>
      <c r="N117" s="264"/>
      <c r="O117" s="251"/>
      <c r="P117" s="252"/>
      <c r="Q117" s="254"/>
      <c r="X117" s="20" t="str">
        <f t="shared" si="6"/>
        <v/>
      </c>
      <c r="Y117" s="61"/>
      <c r="Z117" s="20"/>
      <c r="AA117" s="20"/>
      <c r="AB117" s="20" t="str">
        <f>IF(ISERROR(VLOOKUP(X118,#REF!,AC119,0)*AD118),"",VLOOKUP(X118,#REF!,AC119,0)*AD118)</f>
        <v/>
      </c>
      <c r="AC117" s="20" t="str">
        <f t="shared" si="7"/>
        <v/>
      </c>
      <c r="AD117" s="20" t="str">
        <f t="shared" si="8"/>
        <v/>
      </c>
      <c r="AE117" s="4"/>
      <c r="AF117" s="4"/>
      <c r="AG117" s="4"/>
      <c r="AH117" s="4"/>
    </row>
    <row r="118" spans="1:34" ht="14.25" customHeight="1" x14ac:dyDescent="0.25">
      <c r="A118" s="255">
        <v>48</v>
      </c>
      <c r="B118" s="235" t="str">
        <f>IF(加入依頼書!B118="","",加入依頼書!B118)</f>
        <v/>
      </c>
      <c r="C118" s="236"/>
      <c r="D118" s="236"/>
      <c r="E118" s="237"/>
      <c r="F118" s="257" t="str">
        <f>IF(加入依頼書!F118="","",加入依頼書!F118)</f>
        <v/>
      </c>
      <c r="G118" s="257" t="str">
        <f>IF(加入依頼書!G118="","",加入依頼書!G118)</f>
        <v/>
      </c>
      <c r="H118" s="80" t="str">
        <f>加入依頼書!H118</f>
        <v>（西暦）</v>
      </c>
      <c r="I118" s="86"/>
      <c r="J118" s="87"/>
      <c r="K118" s="87"/>
      <c r="L118" s="259"/>
      <c r="M118" s="260"/>
      <c r="N118" s="261"/>
      <c r="O118" s="249" t="str">
        <f>IF(加入依頼書!U118="","",加入依頼書!U118)</f>
        <v/>
      </c>
      <c r="P118" s="250"/>
      <c r="Q118" s="253" t="str">
        <f>IF(B118="","",IF(入国状況=1,IF(AND(入国予定日&lt;=DATEVALUE("2025/9/30"),L118&gt;=DATEVALUE("2025/10/1")),"保険料が追加で発生します",""),""))</f>
        <v/>
      </c>
      <c r="X118" s="20" t="str">
        <f t="shared" si="6"/>
        <v/>
      </c>
      <c r="Y118" s="61">
        <f>IF(B118&lt;&gt;"",IF(COUNTA(I118,L118)=2,0,1),0)</f>
        <v>0</v>
      </c>
      <c r="Z118" s="20"/>
      <c r="AA118" s="20"/>
      <c r="AB118" s="20" t="str">
        <f>IF(ISERROR(VLOOKUP(X119,#REF!,AC120,0)*AD119),"",VLOOKUP(X119,#REF!,AC120,0)*AD119)</f>
        <v/>
      </c>
      <c r="AC118" s="20" t="str">
        <f t="shared" si="7"/>
        <v/>
      </c>
      <c r="AD118" s="20" t="str">
        <f t="shared" si="8"/>
        <v/>
      </c>
      <c r="AE118" s="4"/>
      <c r="AF118" s="4"/>
      <c r="AG118" s="4"/>
      <c r="AH118" s="4"/>
    </row>
    <row r="119" spans="1:34" ht="27" customHeight="1" x14ac:dyDescent="0.25">
      <c r="A119" s="256"/>
      <c r="B119" s="238"/>
      <c r="C119" s="239"/>
      <c r="D119" s="239"/>
      <c r="E119" s="240"/>
      <c r="F119" s="258"/>
      <c r="G119" s="258"/>
      <c r="H119" s="81" t="str">
        <f>IF(加入依頼書!H119="","",加入依頼書!H119)</f>
        <v/>
      </c>
      <c r="I119" s="87"/>
      <c r="J119" s="87"/>
      <c r="K119" s="87"/>
      <c r="L119" s="262"/>
      <c r="M119" s="263"/>
      <c r="N119" s="264"/>
      <c r="O119" s="251"/>
      <c r="P119" s="252"/>
      <c r="Q119" s="254"/>
      <c r="X119" s="20" t="str">
        <f t="shared" si="6"/>
        <v/>
      </c>
      <c r="Y119" s="61"/>
      <c r="Z119" s="20"/>
      <c r="AA119" s="20"/>
      <c r="AB119" s="20" t="str">
        <f>IF(ISERROR(VLOOKUP(X120,#REF!,AC121,0)*AD120),"",VLOOKUP(X120,#REF!,AC121,0)*AD120)</f>
        <v/>
      </c>
      <c r="AC119" s="20" t="str">
        <f t="shared" si="7"/>
        <v/>
      </c>
      <c r="AD119" s="20" t="str">
        <f t="shared" si="8"/>
        <v/>
      </c>
      <c r="AE119" s="4"/>
      <c r="AF119" s="4"/>
      <c r="AG119" s="4"/>
      <c r="AH119" s="4"/>
    </row>
    <row r="120" spans="1:34" ht="14.25" customHeight="1" x14ac:dyDescent="0.25">
      <c r="A120" s="255">
        <v>49</v>
      </c>
      <c r="B120" s="235" t="str">
        <f>IF(加入依頼書!B120="","",加入依頼書!B120)</f>
        <v/>
      </c>
      <c r="C120" s="236"/>
      <c r="D120" s="236"/>
      <c r="E120" s="237"/>
      <c r="F120" s="257" t="str">
        <f>IF(加入依頼書!F120="","",加入依頼書!F120)</f>
        <v/>
      </c>
      <c r="G120" s="257" t="str">
        <f>IF(加入依頼書!G120="","",加入依頼書!G120)</f>
        <v/>
      </c>
      <c r="H120" s="80" t="str">
        <f>加入依頼書!H120</f>
        <v>（西暦）</v>
      </c>
      <c r="I120" s="86"/>
      <c r="J120" s="87"/>
      <c r="K120" s="87"/>
      <c r="L120" s="259"/>
      <c r="M120" s="260"/>
      <c r="N120" s="261"/>
      <c r="O120" s="249" t="str">
        <f>IF(加入依頼書!U120="","",加入依頼書!U120)</f>
        <v/>
      </c>
      <c r="P120" s="250"/>
      <c r="Q120" s="253" t="str">
        <f>IF(B120="","",IF(入国状況=1,IF(AND(入国予定日&lt;=DATEVALUE("2025/9/30"),L120&gt;=DATEVALUE("2025/10/1")),"保険料が追加で発生します",""),""))</f>
        <v/>
      </c>
      <c r="X120" s="20" t="str">
        <f t="shared" si="6"/>
        <v/>
      </c>
      <c r="Y120" s="61">
        <f>IF(B120&lt;&gt;"",IF(COUNTA(I120,L120)=2,0,1),0)</f>
        <v>0</v>
      </c>
      <c r="Z120" s="20"/>
      <c r="AA120" s="20"/>
      <c r="AB120" s="20" t="str">
        <f>IF(ISERROR(VLOOKUP(X121,#REF!,AC122,0)*AD121),"",VLOOKUP(X121,#REF!,AC122,0)*AD121)</f>
        <v/>
      </c>
      <c r="AC120" s="20" t="str">
        <f t="shared" si="7"/>
        <v/>
      </c>
      <c r="AD120" s="20" t="str">
        <f t="shared" si="8"/>
        <v/>
      </c>
      <c r="AE120" s="4"/>
      <c r="AF120" s="4"/>
      <c r="AG120" s="4"/>
      <c r="AH120" s="4"/>
    </row>
    <row r="121" spans="1:34" ht="27" customHeight="1" x14ac:dyDescent="0.25">
      <c r="A121" s="256"/>
      <c r="B121" s="238"/>
      <c r="C121" s="239"/>
      <c r="D121" s="239"/>
      <c r="E121" s="240"/>
      <c r="F121" s="258"/>
      <c r="G121" s="258"/>
      <c r="H121" s="81" t="str">
        <f>IF(加入依頼書!H121="","",加入依頼書!H121)</f>
        <v/>
      </c>
      <c r="I121" s="87"/>
      <c r="J121" s="87"/>
      <c r="K121" s="87"/>
      <c r="L121" s="262"/>
      <c r="M121" s="263"/>
      <c r="N121" s="264"/>
      <c r="O121" s="251"/>
      <c r="P121" s="252"/>
      <c r="Q121" s="254"/>
      <c r="X121" s="20" t="str">
        <f t="shared" si="6"/>
        <v/>
      </c>
      <c r="Y121" s="61"/>
      <c r="Z121" s="20"/>
      <c r="AA121" s="20"/>
      <c r="AB121" s="20" t="str">
        <f>IF(ISERROR(VLOOKUP(X122,#REF!,AC123,0)*AD122),"",VLOOKUP(X122,#REF!,AC123,0)*AD122)</f>
        <v/>
      </c>
      <c r="AC121" s="20" t="str">
        <f t="shared" si="7"/>
        <v/>
      </c>
      <c r="AD121" s="20" t="str">
        <f t="shared" si="8"/>
        <v/>
      </c>
      <c r="AE121" s="4"/>
      <c r="AF121" s="4"/>
      <c r="AG121" s="4"/>
      <c r="AH121" s="4"/>
    </row>
    <row r="122" spans="1:34" ht="14.25" customHeight="1" x14ac:dyDescent="0.25">
      <c r="A122" s="255">
        <v>50</v>
      </c>
      <c r="B122" s="235" t="str">
        <f>IF(加入依頼書!B122="","",加入依頼書!B122)</f>
        <v/>
      </c>
      <c r="C122" s="236"/>
      <c r="D122" s="236"/>
      <c r="E122" s="237"/>
      <c r="F122" s="257" t="str">
        <f>IF(加入依頼書!F122="","",加入依頼書!F122)</f>
        <v/>
      </c>
      <c r="G122" s="257" t="str">
        <f>IF(加入依頼書!G122="","",加入依頼書!G122)</f>
        <v/>
      </c>
      <c r="H122" s="80" t="str">
        <f>加入依頼書!H122</f>
        <v>（西暦）</v>
      </c>
      <c r="I122" s="86"/>
      <c r="J122" s="87"/>
      <c r="K122" s="87"/>
      <c r="L122" s="259"/>
      <c r="M122" s="260"/>
      <c r="N122" s="261"/>
      <c r="O122" s="249" t="str">
        <f>IF(加入依頼書!U122="","",加入依頼書!U122)</f>
        <v/>
      </c>
      <c r="P122" s="250"/>
      <c r="Q122" s="253" t="str">
        <f>IF(B122="","",IF(入国状況=1,IF(AND(入国予定日&lt;=DATEVALUE("2025/9/30"),L122&gt;=DATEVALUE("2025/10/1")),"保険料が追加で発生します",""),""))</f>
        <v/>
      </c>
      <c r="X122" s="20" t="str">
        <f t="shared" si="6"/>
        <v/>
      </c>
      <c r="Y122" s="61">
        <f>IF(B122&lt;&gt;"",IF(COUNTA(I122,L122)=2,0,1),0)</f>
        <v>0</v>
      </c>
      <c r="Z122" s="20"/>
      <c r="AA122" s="20"/>
      <c r="AB122" s="20" t="str">
        <f>IF(ISERROR(VLOOKUP(X123,#REF!,AC124,0)*AD123),"",VLOOKUP(X123,#REF!,AC124,0)*AD123)</f>
        <v/>
      </c>
      <c r="AC122" s="20" t="str">
        <f t="shared" si="7"/>
        <v/>
      </c>
      <c r="AD122" s="20" t="str">
        <f t="shared" si="8"/>
        <v/>
      </c>
      <c r="AE122" s="4"/>
      <c r="AF122" s="4"/>
      <c r="AG122" s="4"/>
      <c r="AH122" s="4"/>
    </row>
    <row r="123" spans="1:34" ht="27" customHeight="1" x14ac:dyDescent="0.25">
      <c r="A123" s="256"/>
      <c r="B123" s="238"/>
      <c r="C123" s="239"/>
      <c r="D123" s="239"/>
      <c r="E123" s="240"/>
      <c r="F123" s="258"/>
      <c r="G123" s="258"/>
      <c r="H123" s="81" t="str">
        <f>IF(加入依頼書!H123="","",加入依頼書!H123)</f>
        <v/>
      </c>
      <c r="I123" s="87"/>
      <c r="J123" s="87"/>
      <c r="K123" s="87"/>
      <c r="L123" s="262"/>
      <c r="M123" s="263"/>
      <c r="N123" s="264"/>
      <c r="O123" s="251"/>
      <c r="P123" s="252"/>
      <c r="Q123" s="254"/>
      <c r="X123" s="20" t="str">
        <f t="shared" si="6"/>
        <v/>
      </c>
      <c r="Y123" s="61"/>
      <c r="Z123" s="20"/>
      <c r="AC123" s="20" t="str">
        <f t="shared" si="7"/>
        <v/>
      </c>
      <c r="AD123" s="20" t="str">
        <f t="shared" si="8"/>
        <v/>
      </c>
      <c r="AF123" s="4"/>
      <c r="AG123" s="4"/>
      <c r="AH123" s="4"/>
    </row>
    <row r="124" spans="1:34" ht="14.25" customHeight="1" x14ac:dyDescent="0.25">
      <c r="A124" s="255">
        <v>51</v>
      </c>
      <c r="B124" s="235" t="str">
        <f>IF(加入依頼書!B124="","",加入依頼書!B124)</f>
        <v/>
      </c>
      <c r="C124" s="236"/>
      <c r="D124" s="236"/>
      <c r="E124" s="237"/>
      <c r="F124" s="257" t="str">
        <f>IF(加入依頼書!F124="","",加入依頼書!F124)</f>
        <v/>
      </c>
      <c r="G124" s="257" t="str">
        <f>IF(加入依頼書!G124="","",加入依頼書!G124)</f>
        <v/>
      </c>
      <c r="H124" s="80" t="str">
        <f>加入依頼書!H124</f>
        <v>（西暦）</v>
      </c>
      <c r="I124" s="86"/>
      <c r="J124" s="87"/>
      <c r="K124" s="87"/>
      <c r="L124" s="259"/>
      <c r="M124" s="260"/>
      <c r="N124" s="261"/>
      <c r="O124" s="249" t="str">
        <f>IF(加入依頼書!U124="","",加入依頼書!U124)</f>
        <v/>
      </c>
      <c r="P124" s="250"/>
      <c r="Q124" s="253" t="str">
        <f>IF(B124="","",IF(入国状況=1,IF(AND(入国予定日&lt;=DATEVALUE("2025/9/30"),L124&gt;=DATEVALUE("2025/10/1")),"保険料が追加で発生します",""),""))</f>
        <v/>
      </c>
      <c r="X124" s="20" t="str">
        <f t="shared" si="6"/>
        <v/>
      </c>
      <c r="Y124" s="61">
        <f>IF(B124&lt;&gt;"",IF(COUNTA(I124,L124)=2,0,1),0)</f>
        <v>0</v>
      </c>
      <c r="Z124" s="20"/>
      <c r="AA124" s="20"/>
      <c r="AB124" s="20" t="str">
        <f>IF(ISERROR(VLOOKUP(X125,#REF!,AC126,0)*AD125),"",VLOOKUP(X125,#REF!,AC126,0)*AD125)</f>
        <v/>
      </c>
      <c r="AC124" s="20" t="str">
        <f t="shared" si="7"/>
        <v/>
      </c>
      <c r="AD124" s="20" t="str">
        <f t="shared" si="8"/>
        <v/>
      </c>
      <c r="AE124" s="4"/>
      <c r="AF124" s="4"/>
      <c r="AG124" s="4"/>
      <c r="AH124" s="4"/>
    </row>
    <row r="125" spans="1:34" ht="27" customHeight="1" x14ac:dyDescent="0.25">
      <c r="A125" s="256"/>
      <c r="B125" s="238"/>
      <c r="C125" s="239"/>
      <c r="D125" s="239"/>
      <c r="E125" s="240"/>
      <c r="F125" s="258"/>
      <c r="G125" s="258"/>
      <c r="H125" s="81" t="str">
        <f>IF(加入依頼書!H125="","",加入依頼書!H125)</f>
        <v/>
      </c>
      <c r="I125" s="87"/>
      <c r="J125" s="87"/>
      <c r="K125" s="87"/>
      <c r="L125" s="262"/>
      <c r="M125" s="263"/>
      <c r="N125" s="264"/>
      <c r="O125" s="251"/>
      <c r="P125" s="252"/>
      <c r="Q125" s="254"/>
      <c r="X125" s="20" t="str">
        <f t="shared" si="6"/>
        <v/>
      </c>
      <c r="Y125" s="61"/>
      <c r="Z125" s="20"/>
      <c r="AA125" s="20"/>
      <c r="AB125" s="20" t="str">
        <f>IF(ISERROR(VLOOKUP(X126,#REF!,AC127,0)*AD126),"",VLOOKUP(X126,#REF!,AC127,0)*AD126)</f>
        <v/>
      </c>
      <c r="AC125" s="20" t="str">
        <f t="shared" si="7"/>
        <v/>
      </c>
      <c r="AD125" s="20" t="str">
        <f t="shared" si="8"/>
        <v/>
      </c>
      <c r="AE125" s="4"/>
      <c r="AF125" s="4"/>
      <c r="AG125" s="4"/>
      <c r="AH125" s="4"/>
    </row>
    <row r="126" spans="1:34" ht="14.25" customHeight="1" x14ac:dyDescent="0.25">
      <c r="A126" s="255">
        <v>52</v>
      </c>
      <c r="B126" s="235" t="str">
        <f>IF(加入依頼書!B126="","",加入依頼書!B126)</f>
        <v/>
      </c>
      <c r="C126" s="236"/>
      <c r="D126" s="236"/>
      <c r="E126" s="237"/>
      <c r="F126" s="257" t="str">
        <f>IF(加入依頼書!F126="","",加入依頼書!F126)</f>
        <v/>
      </c>
      <c r="G126" s="257" t="str">
        <f>IF(加入依頼書!G126="","",加入依頼書!G126)</f>
        <v/>
      </c>
      <c r="H126" s="80" t="str">
        <f>加入依頼書!H126</f>
        <v>（西暦）</v>
      </c>
      <c r="I126" s="86"/>
      <c r="J126" s="87"/>
      <c r="K126" s="87"/>
      <c r="L126" s="259"/>
      <c r="M126" s="260"/>
      <c r="N126" s="261"/>
      <c r="O126" s="249" t="str">
        <f>IF(加入依頼書!U126="","",加入依頼書!U126)</f>
        <v/>
      </c>
      <c r="P126" s="250"/>
      <c r="Q126" s="253" t="str">
        <f>IF(B126="","",IF(入国状況=1,IF(AND(入国予定日&lt;=DATEVALUE("2025/9/30"),L126&gt;=DATEVALUE("2025/10/1")),"保険料が追加で発生します",""),""))</f>
        <v/>
      </c>
      <c r="X126" s="20" t="str">
        <f t="shared" si="6"/>
        <v/>
      </c>
      <c r="Y126" s="61">
        <f>IF(B126&lt;&gt;"",IF(COUNTA(I126,L126)=2,0,1),0)</f>
        <v>0</v>
      </c>
      <c r="Z126" s="20"/>
      <c r="AA126" s="20"/>
      <c r="AB126" s="20" t="str">
        <f>IF(ISERROR(VLOOKUP(X127,#REF!,AC128,0)*AD127),"",VLOOKUP(X127,#REF!,AC128,0)*AD127)</f>
        <v/>
      </c>
      <c r="AC126" s="20" t="str">
        <f t="shared" si="7"/>
        <v/>
      </c>
      <c r="AD126" s="20" t="str">
        <f t="shared" si="8"/>
        <v/>
      </c>
      <c r="AE126" s="4"/>
      <c r="AF126" s="4"/>
      <c r="AG126" s="4"/>
      <c r="AH126" s="4"/>
    </row>
    <row r="127" spans="1:34" ht="27" customHeight="1" x14ac:dyDescent="0.25">
      <c r="A127" s="256"/>
      <c r="B127" s="238"/>
      <c r="C127" s="239"/>
      <c r="D127" s="239"/>
      <c r="E127" s="240"/>
      <c r="F127" s="258"/>
      <c r="G127" s="258"/>
      <c r="H127" s="81" t="str">
        <f>IF(加入依頼書!H127="","",加入依頼書!H127)</f>
        <v/>
      </c>
      <c r="I127" s="87"/>
      <c r="J127" s="87"/>
      <c r="K127" s="87"/>
      <c r="L127" s="262"/>
      <c r="M127" s="263"/>
      <c r="N127" s="264"/>
      <c r="O127" s="251"/>
      <c r="P127" s="252"/>
      <c r="Q127" s="254"/>
      <c r="X127" s="20" t="str">
        <f t="shared" si="6"/>
        <v/>
      </c>
      <c r="Y127" s="61"/>
      <c r="Z127" s="20"/>
      <c r="AA127" s="20"/>
      <c r="AB127" s="20" t="str">
        <f>IF(ISERROR(VLOOKUP(X128,#REF!,AC129,0)*AD128),"",VLOOKUP(X128,#REF!,AC129,0)*AD128)</f>
        <v/>
      </c>
      <c r="AC127" s="20" t="str">
        <f t="shared" si="7"/>
        <v/>
      </c>
      <c r="AD127" s="20" t="str">
        <f t="shared" si="8"/>
        <v/>
      </c>
      <c r="AE127" s="4"/>
      <c r="AF127" s="4"/>
      <c r="AG127" s="4"/>
      <c r="AH127" s="4"/>
    </row>
    <row r="128" spans="1:34" ht="14.25" customHeight="1" x14ac:dyDescent="0.25">
      <c r="A128" s="255">
        <v>53</v>
      </c>
      <c r="B128" s="235" t="str">
        <f>IF(加入依頼書!B128="","",加入依頼書!B128)</f>
        <v/>
      </c>
      <c r="C128" s="236"/>
      <c r="D128" s="236"/>
      <c r="E128" s="237"/>
      <c r="F128" s="257" t="str">
        <f>IF(加入依頼書!F128="","",加入依頼書!F128)</f>
        <v/>
      </c>
      <c r="G128" s="257" t="str">
        <f>IF(加入依頼書!G128="","",加入依頼書!G128)</f>
        <v/>
      </c>
      <c r="H128" s="80" t="str">
        <f>加入依頼書!H128</f>
        <v>（西暦）</v>
      </c>
      <c r="I128" s="86"/>
      <c r="J128" s="87"/>
      <c r="K128" s="87"/>
      <c r="L128" s="259"/>
      <c r="M128" s="260"/>
      <c r="N128" s="261"/>
      <c r="O128" s="249" t="str">
        <f>IF(加入依頼書!U128="","",加入依頼書!U128)</f>
        <v/>
      </c>
      <c r="P128" s="250"/>
      <c r="Q128" s="253" t="str">
        <f>IF(B128="","",IF(入国状況=1,IF(AND(入国予定日&lt;=DATEVALUE("2025/9/30"),L128&gt;=DATEVALUE("2025/10/1")),"保険料が追加で発生します",""),""))</f>
        <v/>
      </c>
      <c r="X128" s="20" t="str">
        <f t="shared" ref="X128:X191" si="9">CONCATENATE(O128,P128)</f>
        <v/>
      </c>
      <c r="Y128" s="61">
        <f>IF(B128&lt;&gt;"",IF(COUNTA(I128,L128)=2,0,1),0)</f>
        <v>0</v>
      </c>
      <c r="Z128" s="20"/>
      <c r="AA128" s="20"/>
      <c r="AB128" s="20" t="str">
        <f>IF(ISERROR(VLOOKUP(X129,#REF!,AC130,0)*AD129),"",VLOOKUP(X129,#REF!,AC130,0)*AD129)</f>
        <v/>
      </c>
      <c r="AC128" s="20" t="str">
        <f t="shared" ref="AC128:AC191" si="10">IF(ISERROR(VLOOKUP(I127,$AB$1:$AC$14,2,0)),"",VLOOKUP(I127,$AB$1:$AC$14,2,0))</f>
        <v/>
      </c>
      <c r="AD128" s="20" t="str">
        <f t="shared" ref="AD128:AD191" si="11">IF(ISERROR(VLOOKUP(Q128,$AD$1:$AE$7,2,FALSE)),"",VLOOKUP(Q128,$AD$1:$AE$7,2,FALSE))</f>
        <v/>
      </c>
      <c r="AE128" s="4"/>
      <c r="AF128" s="4"/>
      <c r="AG128" s="4"/>
      <c r="AH128" s="4"/>
    </row>
    <row r="129" spans="1:34" ht="27" customHeight="1" x14ac:dyDescent="0.25">
      <c r="A129" s="256"/>
      <c r="B129" s="238"/>
      <c r="C129" s="239"/>
      <c r="D129" s="239"/>
      <c r="E129" s="240"/>
      <c r="F129" s="258"/>
      <c r="G129" s="258"/>
      <c r="H129" s="81" t="str">
        <f>IF(加入依頼書!H129="","",加入依頼書!H129)</f>
        <v/>
      </c>
      <c r="I129" s="87"/>
      <c r="J129" s="87"/>
      <c r="K129" s="87"/>
      <c r="L129" s="262"/>
      <c r="M129" s="263"/>
      <c r="N129" s="264"/>
      <c r="O129" s="251"/>
      <c r="P129" s="252"/>
      <c r="Q129" s="254"/>
      <c r="X129" s="20" t="str">
        <f t="shared" si="9"/>
        <v/>
      </c>
      <c r="Y129" s="61"/>
      <c r="Z129" s="20"/>
      <c r="AA129" s="20"/>
      <c r="AB129" s="20" t="str">
        <f>IF(ISERROR(VLOOKUP(X130,#REF!,AC131,0)*AD130),"",VLOOKUP(X130,#REF!,AC131,0)*AD130)</f>
        <v/>
      </c>
      <c r="AC129" s="20" t="str">
        <f t="shared" si="10"/>
        <v/>
      </c>
      <c r="AD129" s="20" t="str">
        <f t="shared" si="11"/>
        <v/>
      </c>
      <c r="AE129" s="4"/>
      <c r="AF129" s="4"/>
      <c r="AG129" s="4"/>
      <c r="AH129" s="4"/>
    </row>
    <row r="130" spans="1:34" ht="14.25" customHeight="1" x14ac:dyDescent="0.25">
      <c r="A130" s="255">
        <v>54</v>
      </c>
      <c r="B130" s="235" t="str">
        <f>IF(加入依頼書!B130="","",加入依頼書!B130)</f>
        <v/>
      </c>
      <c r="C130" s="236"/>
      <c r="D130" s="236"/>
      <c r="E130" s="237"/>
      <c r="F130" s="257" t="str">
        <f>IF(加入依頼書!F130="","",加入依頼書!F130)</f>
        <v/>
      </c>
      <c r="G130" s="257" t="str">
        <f>IF(加入依頼書!G130="","",加入依頼書!G130)</f>
        <v/>
      </c>
      <c r="H130" s="80" t="str">
        <f>加入依頼書!H130</f>
        <v>（西暦）</v>
      </c>
      <c r="I130" s="86"/>
      <c r="J130" s="87"/>
      <c r="K130" s="87"/>
      <c r="L130" s="259"/>
      <c r="M130" s="260"/>
      <c r="N130" s="261"/>
      <c r="O130" s="249" t="str">
        <f>IF(加入依頼書!U130="","",加入依頼書!U130)</f>
        <v/>
      </c>
      <c r="P130" s="250"/>
      <c r="Q130" s="253" t="str">
        <f>IF(B130="","",IF(入国状況=1,IF(AND(入国予定日&lt;=DATEVALUE("2025/9/30"),L130&gt;=DATEVALUE("2025/10/1")),"保険料が追加で発生します",""),""))</f>
        <v/>
      </c>
      <c r="X130" s="20" t="str">
        <f t="shared" si="9"/>
        <v/>
      </c>
      <c r="Y130" s="61">
        <f>IF(B130&lt;&gt;"",IF(COUNTA(I130,L130)=2,0,1),0)</f>
        <v>0</v>
      </c>
      <c r="Z130" s="20"/>
      <c r="AA130" s="20"/>
      <c r="AB130" s="20" t="str">
        <f>IF(ISERROR(VLOOKUP(X131,#REF!,AC132,0)*AD131),"",VLOOKUP(X131,#REF!,AC132,0)*AD131)</f>
        <v/>
      </c>
      <c r="AC130" s="20" t="str">
        <f t="shared" si="10"/>
        <v/>
      </c>
      <c r="AD130" s="20" t="str">
        <f t="shared" si="11"/>
        <v/>
      </c>
      <c r="AE130" s="4"/>
      <c r="AF130" s="4"/>
      <c r="AG130" s="4"/>
      <c r="AH130" s="4"/>
    </row>
    <row r="131" spans="1:34" ht="27" customHeight="1" x14ac:dyDescent="0.25">
      <c r="A131" s="256"/>
      <c r="B131" s="238"/>
      <c r="C131" s="239"/>
      <c r="D131" s="239"/>
      <c r="E131" s="240"/>
      <c r="F131" s="258"/>
      <c r="G131" s="258"/>
      <c r="H131" s="81" t="str">
        <f>IF(加入依頼書!H131="","",加入依頼書!H131)</f>
        <v/>
      </c>
      <c r="I131" s="87"/>
      <c r="J131" s="87"/>
      <c r="K131" s="87"/>
      <c r="L131" s="262"/>
      <c r="M131" s="263"/>
      <c r="N131" s="264"/>
      <c r="O131" s="251"/>
      <c r="P131" s="252"/>
      <c r="Q131" s="254"/>
      <c r="X131" s="20" t="str">
        <f t="shared" si="9"/>
        <v/>
      </c>
      <c r="Y131" s="61"/>
      <c r="Z131" s="20"/>
      <c r="AA131" s="20"/>
      <c r="AB131" s="20" t="str">
        <f>IF(ISERROR(VLOOKUP(X132,#REF!,AC133,0)*AD132),"",VLOOKUP(X132,#REF!,AC133,0)*AD132)</f>
        <v/>
      </c>
      <c r="AC131" s="20" t="str">
        <f t="shared" si="10"/>
        <v/>
      </c>
      <c r="AD131" s="20" t="str">
        <f t="shared" si="11"/>
        <v/>
      </c>
      <c r="AE131" s="4"/>
      <c r="AF131" s="4"/>
      <c r="AG131" s="4"/>
      <c r="AH131" s="4"/>
    </row>
    <row r="132" spans="1:34" ht="14.25" customHeight="1" x14ac:dyDescent="0.25">
      <c r="A132" s="255">
        <v>55</v>
      </c>
      <c r="B132" s="235" t="str">
        <f>IF(加入依頼書!B132="","",加入依頼書!B132)</f>
        <v/>
      </c>
      <c r="C132" s="236"/>
      <c r="D132" s="236"/>
      <c r="E132" s="237"/>
      <c r="F132" s="257" t="str">
        <f>IF(加入依頼書!F132="","",加入依頼書!F132)</f>
        <v/>
      </c>
      <c r="G132" s="257" t="str">
        <f>IF(加入依頼書!G132="","",加入依頼書!G132)</f>
        <v/>
      </c>
      <c r="H132" s="80" t="str">
        <f>加入依頼書!H132</f>
        <v>（西暦）</v>
      </c>
      <c r="I132" s="86"/>
      <c r="J132" s="87"/>
      <c r="K132" s="87"/>
      <c r="L132" s="259"/>
      <c r="M132" s="260"/>
      <c r="N132" s="261"/>
      <c r="O132" s="249" t="str">
        <f>IF(加入依頼書!U132="","",加入依頼書!U132)</f>
        <v/>
      </c>
      <c r="P132" s="250"/>
      <c r="Q132" s="253" t="str">
        <f>IF(B132="","",IF(入国状況=1,IF(AND(入国予定日&lt;=DATEVALUE("2025/9/30"),L132&gt;=DATEVALUE("2025/10/1")),"保険料が追加で発生します",""),""))</f>
        <v/>
      </c>
      <c r="X132" s="20" t="str">
        <f t="shared" si="9"/>
        <v/>
      </c>
      <c r="Y132" s="61">
        <f>IF(B132&lt;&gt;"",IF(COUNTA(I132,L132)=2,0,1),0)</f>
        <v>0</v>
      </c>
      <c r="Z132" s="20"/>
      <c r="AA132" s="20"/>
      <c r="AB132" s="20" t="str">
        <f>IF(ISERROR(VLOOKUP(X133,#REF!,AC134,0)*AD133),"",VLOOKUP(X133,#REF!,AC134,0)*AD133)</f>
        <v/>
      </c>
      <c r="AC132" s="20" t="str">
        <f t="shared" si="10"/>
        <v/>
      </c>
      <c r="AD132" s="20" t="str">
        <f t="shared" si="11"/>
        <v/>
      </c>
      <c r="AE132" s="4"/>
      <c r="AF132" s="4"/>
      <c r="AG132" s="4"/>
      <c r="AH132" s="4"/>
    </row>
    <row r="133" spans="1:34" ht="27" customHeight="1" x14ac:dyDescent="0.25">
      <c r="A133" s="256"/>
      <c r="B133" s="238"/>
      <c r="C133" s="239"/>
      <c r="D133" s="239"/>
      <c r="E133" s="240"/>
      <c r="F133" s="258"/>
      <c r="G133" s="258"/>
      <c r="H133" s="81" t="str">
        <f>IF(加入依頼書!H133="","",加入依頼書!H133)</f>
        <v/>
      </c>
      <c r="I133" s="87"/>
      <c r="J133" s="87"/>
      <c r="K133" s="87"/>
      <c r="L133" s="262"/>
      <c r="M133" s="263"/>
      <c r="N133" s="264"/>
      <c r="O133" s="251"/>
      <c r="P133" s="252"/>
      <c r="Q133" s="254"/>
      <c r="X133" s="20" t="str">
        <f t="shared" si="9"/>
        <v/>
      </c>
      <c r="Y133" s="61"/>
      <c r="Z133" s="20"/>
      <c r="AC133" s="20" t="str">
        <f t="shared" si="10"/>
        <v/>
      </c>
      <c r="AD133" s="20" t="str">
        <f t="shared" si="11"/>
        <v/>
      </c>
      <c r="AF133" s="4"/>
      <c r="AG133" s="4"/>
      <c r="AH133" s="4"/>
    </row>
    <row r="134" spans="1:34" ht="14.25" customHeight="1" x14ac:dyDescent="0.25">
      <c r="A134" s="255">
        <v>56</v>
      </c>
      <c r="B134" s="235" t="str">
        <f>IF(加入依頼書!B134="","",加入依頼書!B134)</f>
        <v/>
      </c>
      <c r="C134" s="236"/>
      <c r="D134" s="236"/>
      <c r="E134" s="237"/>
      <c r="F134" s="257" t="str">
        <f>IF(加入依頼書!F134="","",加入依頼書!F134)</f>
        <v/>
      </c>
      <c r="G134" s="257" t="str">
        <f>IF(加入依頼書!G134="","",加入依頼書!G134)</f>
        <v/>
      </c>
      <c r="H134" s="80" t="str">
        <f>加入依頼書!H134</f>
        <v>（西暦）</v>
      </c>
      <c r="I134" s="86"/>
      <c r="J134" s="87"/>
      <c r="K134" s="87"/>
      <c r="L134" s="259"/>
      <c r="M134" s="260"/>
      <c r="N134" s="261"/>
      <c r="O134" s="249" t="str">
        <f>IF(加入依頼書!U134="","",加入依頼書!U134)</f>
        <v/>
      </c>
      <c r="P134" s="250"/>
      <c r="Q134" s="253" t="str">
        <f>IF(B134="","",IF(入国状況=1,IF(AND(入国予定日&lt;=DATEVALUE("2025/9/30"),L134&gt;=DATEVALUE("2025/10/1")),"保険料が追加で発生します",""),""))</f>
        <v/>
      </c>
      <c r="X134" s="20" t="str">
        <f t="shared" si="9"/>
        <v/>
      </c>
      <c r="Y134" s="61">
        <f>IF(B134&lt;&gt;"",IF(COUNTA(I134,L134)=2,0,1),0)</f>
        <v>0</v>
      </c>
      <c r="Z134" s="20"/>
      <c r="AA134" s="20"/>
      <c r="AB134" s="20" t="str">
        <f>IF(ISERROR(VLOOKUP(X135,#REF!,AC136,0)*AD135),"",VLOOKUP(X135,#REF!,AC136,0)*AD135)</f>
        <v/>
      </c>
      <c r="AC134" s="20" t="str">
        <f t="shared" si="10"/>
        <v/>
      </c>
      <c r="AD134" s="20" t="str">
        <f t="shared" si="11"/>
        <v/>
      </c>
      <c r="AE134" s="4"/>
      <c r="AF134" s="4"/>
      <c r="AG134" s="4"/>
      <c r="AH134" s="4"/>
    </row>
    <row r="135" spans="1:34" ht="27" customHeight="1" x14ac:dyDescent="0.25">
      <c r="A135" s="256"/>
      <c r="B135" s="238"/>
      <c r="C135" s="239"/>
      <c r="D135" s="239"/>
      <c r="E135" s="240"/>
      <c r="F135" s="258"/>
      <c r="G135" s="258"/>
      <c r="H135" s="81" t="str">
        <f>IF(加入依頼書!H135="","",加入依頼書!H135)</f>
        <v/>
      </c>
      <c r="I135" s="87"/>
      <c r="J135" s="87"/>
      <c r="K135" s="87"/>
      <c r="L135" s="262"/>
      <c r="M135" s="263"/>
      <c r="N135" s="264"/>
      <c r="O135" s="251"/>
      <c r="P135" s="252"/>
      <c r="Q135" s="254"/>
      <c r="X135" s="20" t="str">
        <f t="shared" si="9"/>
        <v/>
      </c>
      <c r="Y135" s="61"/>
      <c r="Z135" s="20"/>
      <c r="AA135" s="20"/>
      <c r="AB135" s="20" t="str">
        <f>IF(ISERROR(VLOOKUP(X136,#REF!,AC137,0)*AD136),"",VLOOKUP(X136,#REF!,AC137,0)*AD136)</f>
        <v/>
      </c>
      <c r="AC135" s="20" t="str">
        <f t="shared" si="10"/>
        <v/>
      </c>
      <c r="AD135" s="20" t="str">
        <f t="shared" si="11"/>
        <v/>
      </c>
      <c r="AE135" s="4"/>
      <c r="AF135" s="4"/>
      <c r="AG135" s="4"/>
      <c r="AH135" s="4"/>
    </row>
    <row r="136" spans="1:34" ht="14.25" customHeight="1" x14ac:dyDescent="0.25">
      <c r="A136" s="255">
        <v>57</v>
      </c>
      <c r="B136" s="235" t="str">
        <f>IF(加入依頼書!B136="","",加入依頼書!B136)</f>
        <v/>
      </c>
      <c r="C136" s="236"/>
      <c r="D136" s="236"/>
      <c r="E136" s="237"/>
      <c r="F136" s="257" t="str">
        <f>IF(加入依頼書!F136="","",加入依頼書!F136)</f>
        <v/>
      </c>
      <c r="G136" s="257" t="str">
        <f>IF(加入依頼書!G136="","",加入依頼書!G136)</f>
        <v/>
      </c>
      <c r="H136" s="80" t="str">
        <f>加入依頼書!H136</f>
        <v>（西暦）</v>
      </c>
      <c r="I136" s="86"/>
      <c r="J136" s="87"/>
      <c r="K136" s="87"/>
      <c r="L136" s="259"/>
      <c r="M136" s="260"/>
      <c r="N136" s="261"/>
      <c r="O136" s="249" t="str">
        <f>IF(加入依頼書!U136="","",加入依頼書!U136)</f>
        <v/>
      </c>
      <c r="P136" s="250"/>
      <c r="Q136" s="253" t="str">
        <f>IF(B136="","",IF(入国状況=1,IF(AND(入国予定日&lt;=DATEVALUE("2025/9/30"),L136&gt;=DATEVALUE("2025/10/1")),"保険料が追加で発生します",""),""))</f>
        <v/>
      </c>
      <c r="X136" s="20" t="str">
        <f t="shared" si="9"/>
        <v/>
      </c>
      <c r="Y136" s="61">
        <f>IF(B136&lt;&gt;"",IF(COUNTA(I136,L136)=2,0,1),0)</f>
        <v>0</v>
      </c>
      <c r="Z136" s="20"/>
      <c r="AA136" s="20"/>
      <c r="AB136" s="20" t="str">
        <f>IF(ISERROR(VLOOKUP(X137,#REF!,AC138,0)*AD137),"",VLOOKUP(X137,#REF!,AC138,0)*AD137)</f>
        <v/>
      </c>
      <c r="AC136" s="20" t="str">
        <f t="shared" si="10"/>
        <v/>
      </c>
      <c r="AD136" s="20" t="str">
        <f t="shared" si="11"/>
        <v/>
      </c>
      <c r="AE136" s="4"/>
      <c r="AF136" s="4"/>
      <c r="AG136" s="4"/>
      <c r="AH136" s="4"/>
    </row>
    <row r="137" spans="1:34" ht="27" customHeight="1" x14ac:dyDescent="0.25">
      <c r="A137" s="256"/>
      <c r="B137" s="238"/>
      <c r="C137" s="239"/>
      <c r="D137" s="239"/>
      <c r="E137" s="240"/>
      <c r="F137" s="258"/>
      <c r="G137" s="258"/>
      <c r="H137" s="81" t="str">
        <f>IF(加入依頼書!H137="","",加入依頼書!H137)</f>
        <v/>
      </c>
      <c r="I137" s="87"/>
      <c r="J137" s="87"/>
      <c r="K137" s="87"/>
      <c r="L137" s="262"/>
      <c r="M137" s="263"/>
      <c r="N137" s="264"/>
      <c r="O137" s="251"/>
      <c r="P137" s="252"/>
      <c r="Q137" s="254"/>
      <c r="X137" s="20" t="str">
        <f t="shared" si="9"/>
        <v/>
      </c>
      <c r="Y137" s="61"/>
      <c r="Z137" s="20"/>
      <c r="AA137" s="20"/>
      <c r="AB137" s="20" t="str">
        <f>IF(ISERROR(VLOOKUP(X138,#REF!,AC139,0)*AD138),"",VLOOKUP(X138,#REF!,AC139,0)*AD138)</f>
        <v/>
      </c>
      <c r="AC137" s="20" t="str">
        <f t="shared" si="10"/>
        <v/>
      </c>
      <c r="AD137" s="20" t="str">
        <f t="shared" si="11"/>
        <v/>
      </c>
      <c r="AE137" s="4"/>
      <c r="AF137" s="4"/>
      <c r="AG137" s="4"/>
      <c r="AH137" s="4"/>
    </row>
    <row r="138" spans="1:34" ht="14.25" customHeight="1" x14ac:dyDescent="0.25">
      <c r="A138" s="255">
        <v>58</v>
      </c>
      <c r="B138" s="235" t="str">
        <f>IF(加入依頼書!B138="","",加入依頼書!B138)</f>
        <v/>
      </c>
      <c r="C138" s="236"/>
      <c r="D138" s="236"/>
      <c r="E138" s="237"/>
      <c r="F138" s="257" t="str">
        <f>IF(加入依頼書!F138="","",加入依頼書!F138)</f>
        <v/>
      </c>
      <c r="G138" s="257" t="str">
        <f>IF(加入依頼書!G138="","",加入依頼書!G138)</f>
        <v/>
      </c>
      <c r="H138" s="80" t="str">
        <f>加入依頼書!H138</f>
        <v>（西暦）</v>
      </c>
      <c r="I138" s="86"/>
      <c r="J138" s="87"/>
      <c r="K138" s="87"/>
      <c r="L138" s="259"/>
      <c r="M138" s="260"/>
      <c r="N138" s="261"/>
      <c r="O138" s="249" t="str">
        <f>IF(加入依頼書!U138="","",加入依頼書!U138)</f>
        <v/>
      </c>
      <c r="P138" s="250"/>
      <c r="Q138" s="253" t="str">
        <f>IF(B138="","",IF(入国状況=1,IF(AND(入国予定日&lt;=DATEVALUE("2025/9/30"),L138&gt;=DATEVALUE("2025/10/1")),"保険料が追加で発生します",""),""))</f>
        <v/>
      </c>
      <c r="X138" s="20" t="str">
        <f t="shared" si="9"/>
        <v/>
      </c>
      <c r="Y138" s="61">
        <f>IF(B138&lt;&gt;"",IF(COUNTA(I138,L138)=2,0,1),0)</f>
        <v>0</v>
      </c>
      <c r="Z138" s="20"/>
      <c r="AA138" s="20"/>
      <c r="AB138" s="20" t="str">
        <f>IF(ISERROR(VLOOKUP(X139,#REF!,AC140,0)*AD139),"",VLOOKUP(X139,#REF!,AC140,0)*AD139)</f>
        <v/>
      </c>
      <c r="AC138" s="20" t="str">
        <f t="shared" si="10"/>
        <v/>
      </c>
      <c r="AD138" s="20" t="str">
        <f t="shared" si="11"/>
        <v/>
      </c>
      <c r="AE138" s="4"/>
      <c r="AF138" s="4"/>
      <c r="AG138" s="4"/>
      <c r="AH138" s="4"/>
    </row>
    <row r="139" spans="1:34" ht="27" customHeight="1" x14ac:dyDescent="0.25">
      <c r="A139" s="256"/>
      <c r="B139" s="238"/>
      <c r="C139" s="239"/>
      <c r="D139" s="239"/>
      <c r="E139" s="240"/>
      <c r="F139" s="258"/>
      <c r="G139" s="258"/>
      <c r="H139" s="81" t="str">
        <f>IF(加入依頼書!H139="","",加入依頼書!H139)</f>
        <v/>
      </c>
      <c r="I139" s="87"/>
      <c r="J139" s="87"/>
      <c r="K139" s="87"/>
      <c r="L139" s="262"/>
      <c r="M139" s="263"/>
      <c r="N139" s="264"/>
      <c r="O139" s="251"/>
      <c r="P139" s="252"/>
      <c r="Q139" s="254"/>
      <c r="X139" s="20" t="str">
        <f t="shared" si="9"/>
        <v/>
      </c>
      <c r="Y139" s="61"/>
      <c r="Z139" s="20"/>
      <c r="AA139" s="20"/>
      <c r="AB139" s="20" t="str">
        <f>IF(ISERROR(VLOOKUP(X140,#REF!,AC141,0)*AD140),"",VLOOKUP(X140,#REF!,AC141,0)*AD140)</f>
        <v/>
      </c>
      <c r="AC139" s="20" t="str">
        <f t="shared" si="10"/>
        <v/>
      </c>
      <c r="AD139" s="20" t="str">
        <f t="shared" si="11"/>
        <v/>
      </c>
      <c r="AE139" s="4"/>
      <c r="AF139" s="4"/>
      <c r="AG139" s="4"/>
      <c r="AH139" s="4"/>
    </row>
    <row r="140" spans="1:34" ht="14.25" customHeight="1" x14ac:dyDescent="0.25">
      <c r="A140" s="255">
        <v>59</v>
      </c>
      <c r="B140" s="235" t="str">
        <f>IF(加入依頼書!B140="","",加入依頼書!B140)</f>
        <v/>
      </c>
      <c r="C140" s="236"/>
      <c r="D140" s="236"/>
      <c r="E140" s="237"/>
      <c r="F140" s="257" t="str">
        <f>IF(加入依頼書!F140="","",加入依頼書!F140)</f>
        <v/>
      </c>
      <c r="G140" s="257" t="str">
        <f>IF(加入依頼書!G140="","",加入依頼書!G140)</f>
        <v/>
      </c>
      <c r="H140" s="80" t="str">
        <f>加入依頼書!H140</f>
        <v>（西暦）</v>
      </c>
      <c r="I140" s="86"/>
      <c r="J140" s="87"/>
      <c r="K140" s="87"/>
      <c r="L140" s="259"/>
      <c r="M140" s="260"/>
      <c r="N140" s="261"/>
      <c r="O140" s="249" t="str">
        <f>IF(加入依頼書!U140="","",加入依頼書!U140)</f>
        <v/>
      </c>
      <c r="P140" s="250"/>
      <c r="Q140" s="253" t="str">
        <f>IF(B140="","",IF(入国状況=1,IF(AND(入国予定日&lt;=DATEVALUE("2025/9/30"),L140&gt;=DATEVALUE("2025/10/1")),"保険料が追加で発生します",""),""))</f>
        <v/>
      </c>
      <c r="X140" s="20" t="str">
        <f t="shared" si="9"/>
        <v/>
      </c>
      <c r="Y140" s="61">
        <f>IF(B140&lt;&gt;"",IF(COUNTA(I140,L140)=2,0,1),0)</f>
        <v>0</v>
      </c>
      <c r="Z140" s="20"/>
      <c r="AA140" s="20"/>
      <c r="AB140" s="20" t="str">
        <f>IF(ISERROR(VLOOKUP(X141,#REF!,AC142,0)*AD141),"",VLOOKUP(X141,#REF!,AC142,0)*AD141)</f>
        <v/>
      </c>
      <c r="AC140" s="20" t="str">
        <f t="shared" si="10"/>
        <v/>
      </c>
      <c r="AD140" s="20" t="str">
        <f t="shared" si="11"/>
        <v/>
      </c>
      <c r="AE140" s="4"/>
      <c r="AF140" s="4"/>
      <c r="AG140" s="4"/>
      <c r="AH140" s="4"/>
    </row>
    <row r="141" spans="1:34" ht="27" customHeight="1" x14ac:dyDescent="0.25">
      <c r="A141" s="256"/>
      <c r="B141" s="238"/>
      <c r="C141" s="239"/>
      <c r="D141" s="239"/>
      <c r="E141" s="240"/>
      <c r="F141" s="258"/>
      <c r="G141" s="258"/>
      <c r="H141" s="81" t="str">
        <f>IF(加入依頼書!H141="","",加入依頼書!H141)</f>
        <v/>
      </c>
      <c r="I141" s="87"/>
      <c r="J141" s="87"/>
      <c r="K141" s="87"/>
      <c r="L141" s="262"/>
      <c r="M141" s="263"/>
      <c r="N141" s="264"/>
      <c r="O141" s="251"/>
      <c r="P141" s="252"/>
      <c r="Q141" s="254"/>
      <c r="X141" s="20" t="str">
        <f t="shared" si="9"/>
        <v/>
      </c>
      <c r="Y141" s="61"/>
      <c r="Z141" s="20"/>
      <c r="AA141" s="20"/>
      <c r="AB141" s="20" t="str">
        <f>IF(ISERROR(VLOOKUP(X142,#REF!,AC143,0)*AD142),"",VLOOKUP(X142,#REF!,AC143,0)*AD142)</f>
        <v/>
      </c>
      <c r="AC141" s="20" t="str">
        <f t="shared" si="10"/>
        <v/>
      </c>
      <c r="AD141" s="20" t="str">
        <f t="shared" si="11"/>
        <v/>
      </c>
      <c r="AE141" s="4"/>
      <c r="AF141" s="4"/>
      <c r="AG141" s="4"/>
      <c r="AH141" s="4"/>
    </row>
    <row r="142" spans="1:34" ht="14.25" customHeight="1" x14ac:dyDescent="0.25">
      <c r="A142" s="255">
        <v>60</v>
      </c>
      <c r="B142" s="235" t="str">
        <f>IF(加入依頼書!B142="","",加入依頼書!B142)</f>
        <v/>
      </c>
      <c r="C142" s="236"/>
      <c r="D142" s="236"/>
      <c r="E142" s="237"/>
      <c r="F142" s="257" t="str">
        <f>IF(加入依頼書!F142="","",加入依頼書!F142)</f>
        <v/>
      </c>
      <c r="G142" s="257" t="str">
        <f>IF(加入依頼書!G142="","",加入依頼書!G142)</f>
        <v/>
      </c>
      <c r="H142" s="80" t="str">
        <f>加入依頼書!H142</f>
        <v>（西暦）</v>
      </c>
      <c r="I142" s="86"/>
      <c r="J142" s="87"/>
      <c r="K142" s="87"/>
      <c r="L142" s="259"/>
      <c r="M142" s="260"/>
      <c r="N142" s="261"/>
      <c r="O142" s="249" t="str">
        <f>IF(加入依頼書!U142="","",加入依頼書!U142)</f>
        <v/>
      </c>
      <c r="P142" s="250"/>
      <c r="Q142" s="253" t="str">
        <f>IF(B142="","",IF(入国状況=1,IF(AND(入国予定日&lt;=DATEVALUE("2025/9/30"),L142&gt;=DATEVALUE("2025/10/1")),"保険料が追加で発生します",""),""))</f>
        <v/>
      </c>
      <c r="X142" s="20" t="str">
        <f t="shared" si="9"/>
        <v/>
      </c>
      <c r="Y142" s="61">
        <f>IF(B142&lt;&gt;"",IF(COUNTA(I142,L142)=2,0,1),0)</f>
        <v>0</v>
      </c>
      <c r="Z142" s="20"/>
      <c r="AA142" s="20"/>
      <c r="AB142" s="20" t="str">
        <f>IF(ISERROR(VLOOKUP(X143,#REF!,AC144,0)*AD143),"",VLOOKUP(X143,#REF!,AC144,0)*AD143)</f>
        <v/>
      </c>
      <c r="AC142" s="20" t="str">
        <f t="shared" si="10"/>
        <v/>
      </c>
      <c r="AD142" s="20" t="str">
        <f t="shared" si="11"/>
        <v/>
      </c>
      <c r="AE142" s="4"/>
      <c r="AF142" s="4"/>
      <c r="AG142" s="4"/>
      <c r="AH142" s="4"/>
    </row>
    <row r="143" spans="1:34" ht="27" customHeight="1" x14ac:dyDescent="0.25">
      <c r="A143" s="256"/>
      <c r="B143" s="238"/>
      <c r="C143" s="239"/>
      <c r="D143" s="239"/>
      <c r="E143" s="240"/>
      <c r="F143" s="258"/>
      <c r="G143" s="258"/>
      <c r="H143" s="81" t="str">
        <f>IF(加入依頼書!H143="","",加入依頼書!H143)</f>
        <v/>
      </c>
      <c r="I143" s="87"/>
      <c r="J143" s="87"/>
      <c r="K143" s="87"/>
      <c r="L143" s="262"/>
      <c r="M143" s="263"/>
      <c r="N143" s="264"/>
      <c r="O143" s="251"/>
      <c r="P143" s="252"/>
      <c r="Q143" s="254"/>
      <c r="X143" s="20" t="str">
        <f t="shared" si="9"/>
        <v/>
      </c>
      <c r="Y143" s="61"/>
      <c r="Z143" s="20"/>
      <c r="AC143" s="20" t="str">
        <f t="shared" si="10"/>
        <v/>
      </c>
      <c r="AD143" s="20" t="str">
        <f t="shared" si="11"/>
        <v/>
      </c>
      <c r="AF143" s="4"/>
      <c r="AG143" s="4"/>
      <c r="AH143" s="4"/>
    </row>
    <row r="144" spans="1:34" ht="14.25" customHeight="1" x14ac:dyDescent="0.25">
      <c r="A144" s="255">
        <v>61</v>
      </c>
      <c r="B144" s="235" t="str">
        <f>IF(加入依頼書!B144="","",加入依頼書!B144)</f>
        <v/>
      </c>
      <c r="C144" s="236"/>
      <c r="D144" s="236"/>
      <c r="E144" s="237"/>
      <c r="F144" s="257" t="str">
        <f>IF(加入依頼書!F144="","",加入依頼書!F144)</f>
        <v/>
      </c>
      <c r="G144" s="257" t="str">
        <f>IF(加入依頼書!G144="","",加入依頼書!G144)</f>
        <v/>
      </c>
      <c r="H144" s="80" t="str">
        <f>加入依頼書!H144</f>
        <v>（西暦）</v>
      </c>
      <c r="I144" s="86"/>
      <c r="J144" s="87"/>
      <c r="K144" s="87"/>
      <c r="L144" s="259"/>
      <c r="M144" s="260"/>
      <c r="N144" s="261"/>
      <c r="O144" s="249" t="str">
        <f>IF(加入依頼書!U144="","",加入依頼書!U144)</f>
        <v/>
      </c>
      <c r="P144" s="250"/>
      <c r="Q144" s="253" t="str">
        <f>IF(B144="","",IF(入国状況=1,IF(AND(入国予定日&lt;=DATEVALUE("2025/9/30"),L144&gt;=DATEVALUE("2025/10/1")),"保険料が追加で発生します",""),""))</f>
        <v/>
      </c>
      <c r="X144" s="20" t="str">
        <f t="shared" si="9"/>
        <v/>
      </c>
      <c r="Y144" s="61">
        <f>IF(B144&lt;&gt;"",IF(COUNTA(I144,L144)=2,0,1),0)</f>
        <v>0</v>
      </c>
      <c r="Z144" s="20"/>
      <c r="AA144" s="20"/>
      <c r="AB144" s="20" t="str">
        <f>IF(ISERROR(VLOOKUP(X145,#REF!,AC146,0)*AD145),"",VLOOKUP(X145,#REF!,AC146,0)*AD145)</f>
        <v/>
      </c>
      <c r="AC144" s="20" t="str">
        <f t="shared" si="10"/>
        <v/>
      </c>
      <c r="AD144" s="20" t="str">
        <f t="shared" si="11"/>
        <v/>
      </c>
      <c r="AE144" s="4"/>
      <c r="AF144" s="4"/>
      <c r="AG144" s="4"/>
      <c r="AH144" s="4"/>
    </row>
    <row r="145" spans="1:34" ht="27" customHeight="1" x14ac:dyDescent="0.25">
      <c r="A145" s="256"/>
      <c r="B145" s="238"/>
      <c r="C145" s="239"/>
      <c r="D145" s="239"/>
      <c r="E145" s="240"/>
      <c r="F145" s="258"/>
      <c r="G145" s="258"/>
      <c r="H145" s="81" t="str">
        <f>IF(加入依頼書!H145="","",加入依頼書!H145)</f>
        <v/>
      </c>
      <c r="I145" s="87"/>
      <c r="J145" s="87"/>
      <c r="K145" s="87"/>
      <c r="L145" s="262"/>
      <c r="M145" s="263"/>
      <c r="N145" s="264"/>
      <c r="O145" s="251"/>
      <c r="P145" s="252"/>
      <c r="Q145" s="254"/>
      <c r="X145" s="20" t="str">
        <f t="shared" si="9"/>
        <v/>
      </c>
      <c r="Y145" s="61"/>
      <c r="Z145" s="20"/>
      <c r="AA145" s="20"/>
      <c r="AB145" s="20" t="str">
        <f>IF(ISERROR(VLOOKUP(X146,#REF!,AC147,0)*AD146),"",VLOOKUP(X146,#REF!,AC147,0)*AD146)</f>
        <v/>
      </c>
      <c r="AC145" s="20" t="str">
        <f t="shared" si="10"/>
        <v/>
      </c>
      <c r="AD145" s="20" t="str">
        <f t="shared" si="11"/>
        <v/>
      </c>
      <c r="AE145" s="4"/>
      <c r="AF145" s="4"/>
      <c r="AG145" s="4"/>
      <c r="AH145" s="4"/>
    </row>
    <row r="146" spans="1:34" ht="14.25" customHeight="1" x14ac:dyDescent="0.25">
      <c r="A146" s="255">
        <v>62</v>
      </c>
      <c r="B146" s="235" t="str">
        <f>IF(加入依頼書!B146="","",加入依頼書!B146)</f>
        <v/>
      </c>
      <c r="C146" s="236"/>
      <c r="D146" s="236"/>
      <c r="E146" s="237"/>
      <c r="F146" s="257" t="str">
        <f>IF(加入依頼書!F146="","",加入依頼書!F146)</f>
        <v/>
      </c>
      <c r="G146" s="257" t="str">
        <f>IF(加入依頼書!G146="","",加入依頼書!G146)</f>
        <v/>
      </c>
      <c r="H146" s="80" t="str">
        <f>加入依頼書!H146</f>
        <v>（西暦）</v>
      </c>
      <c r="I146" s="86"/>
      <c r="J146" s="87"/>
      <c r="K146" s="87"/>
      <c r="L146" s="259"/>
      <c r="M146" s="260"/>
      <c r="N146" s="261"/>
      <c r="O146" s="249" t="str">
        <f>IF(加入依頼書!U146="","",加入依頼書!U146)</f>
        <v/>
      </c>
      <c r="P146" s="250"/>
      <c r="Q146" s="253" t="str">
        <f>IF(B146="","",IF(入国状況=1,IF(AND(入国予定日&lt;=DATEVALUE("2025/9/30"),L146&gt;=DATEVALUE("2025/10/1")),"保険料が追加で発生します",""),""))</f>
        <v/>
      </c>
      <c r="X146" s="20" t="str">
        <f t="shared" si="9"/>
        <v/>
      </c>
      <c r="Y146" s="61">
        <f>IF(B146&lt;&gt;"",IF(COUNTA(I146,L146)=2,0,1),0)</f>
        <v>0</v>
      </c>
      <c r="Z146" s="20"/>
      <c r="AA146" s="20"/>
      <c r="AB146" s="20" t="str">
        <f>IF(ISERROR(VLOOKUP(X147,#REF!,AC148,0)*AD147),"",VLOOKUP(X147,#REF!,AC148,0)*AD147)</f>
        <v/>
      </c>
      <c r="AC146" s="20" t="str">
        <f t="shared" si="10"/>
        <v/>
      </c>
      <c r="AD146" s="20" t="str">
        <f t="shared" si="11"/>
        <v/>
      </c>
      <c r="AE146" s="4"/>
      <c r="AF146" s="4"/>
      <c r="AG146" s="4"/>
      <c r="AH146" s="4"/>
    </row>
    <row r="147" spans="1:34" ht="27" customHeight="1" x14ac:dyDescent="0.25">
      <c r="A147" s="256"/>
      <c r="B147" s="238"/>
      <c r="C147" s="239"/>
      <c r="D147" s="239"/>
      <c r="E147" s="240"/>
      <c r="F147" s="258"/>
      <c r="G147" s="258"/>
      <c r="H147" s="81" t="str">
        <f>IF(加入依頼書!H147="","",加入依頼書!H147)</f>
        <v/>
      </c>
      <c r="I147" s="87"/>
      <c r="J147" s="87"/>
      <c r="K147" s="87"/>
      <c r="L147" s="262"/>
      <c r="M147" s="263"/>
      <c r="N147" s="264"/>
      <c r="O147" s="251"/>
      <c r="P147" s="252"/>
      <c r="Q147" s="254"/>
      <c r="X147" s="20" t="str">
        <f t="shared" si="9"/>
        <v/>
      </c>
      <c r="Y147" s="61"/>
      <c r="Z147" s="20"/>
      <c r="AA147" s="20"/>
      <c r="AB147" s="20" t="str">
        <f>IF(ISERROR(VLOOKUP(X148,#REF!,AC149,0)*AD148),"",VLOOKUP(X148,#REF!,AC149,0)*AD148)</f>
        <v/>
      </c>
      <c r="AC147" s="20" t="str">
        <f t="shared" si="10"/>
        <v/>
      </c>
      <c r="AD147" s="20" t="str">
        <f t="shared" si="11"/>
        <v/>
      </c>
      <c r="AE147" s="4"/>
      <c r="AF147" s="4"/>
      <c r="AG147" s="4"/>
      <c r="AH147" s="4"/>
    </row>
    <row r="148" spans="1:34" ht="14.25" customHeight="1" x14ac:dyDescent="0.25">
      <c r="A148" s="255">
        <v>63</v>
      </c>
      <c r="B148" s="235" t="str">
        <f>IF(加入依頼書!B148="","",加入依頼書!B148)</f>
        <v/>
      </c>
      <c r="C148" s="236"/>
      <c r="D148" s="236"/>
      <c r="E148" s="237"/>
      <c r="F148" s="257" t="str">
        <f>IF(加入依頼書!F148="","",加入依頼書!F148)</f>
        <v/>
      </c>
      <c r="G148" s="257" t="str">
        <f>IF(加入依頼書!G148="","",加入依頼書!G148)</f>
        <v/>
      </c>
      <c r="H148" s="80" t="str">
        <f>加入依頼書!H148</f>
        <v>（西暦）</v>
      </c>
      <c r="I148" s="86"/>
      <c r="J148" s="87"/>
      <c r="K148" s="87"/>
      <c r="L148" s="259"/>
      <c r="M148" s="260"/>
      <c r="N148" s="261"/>
      <c r="O148" s="249" t="str">
        <f>IF(加入依頼書!U148="","",加入依頼書!U148)</f>
        <v/>
      </c>
      <c r="P148" s="250"/>
      <c r="Q148" s="253" t="str">
        <f>IF(B148="","",IF(入国状況=1,IF(AND(入国予定日&lt;=DATEVALUE("2025/9/30"),L148&gt;=DATEVALUE("2025/10/1")),"保険料が追加で発生します",""),""))</f>
        <v/>
      </c>
      <c r="X148" s="20" t="str">
        <f t="shared" si="9"/>
        <v/>
      </c>
      <c r="Y148" s="61">
        <f>IF(B148&lt;&gt;"",IF(COUNTA(I148,L148)=2,0,1),0)</f>
        <v>0</v>
      </c>
      <c r="Z148" s="20"/>
      <c r="AA148" s="20"/>
      <c r="AB148" s="20" t="str">
        <f>IF(ISERROR(VLOOKUP(X149,#REF!,AC150,0)*AD149),"",VLOOKUP(X149,#REF!,AC150,0)*AD149)</f>
        <v/>
      </c>
      <c r="AC148" s="20" t="str">
        <f t="shared" si="10"/>
        <v/>
      </c>
      <c r="AD148" s="20" t="str">
        <f t="shared" si="11"/>
        <v/>
      </c>
      <c r="AE148" s="4"/>
      <c r="AF148" s="4"/>
      <c r="AG148" s="4"/>
      <c r="AH148" s="4"/>
    </row>
    <row r="149" spans="1:34" ht="27" customHeight="1" x14ac:dyDescent="0.25">
      <c r="A149" s="256"/>
      <c r="B149" s="238"/>
      <c r="C149" s="239"/>
      <c r="D149" s="239"/>
      <c r="E149" s="240"/>
      <c r="F149" s="258"/>
      <c r="G149" s="258"/>
      <c r="H149" s="81" t="str">
        <f>IF(加入依頼書!H149="","",加入依頼書!H149)</f>
        <v/>
      </c>
      <c r="I149" s="87"/>
      <c r="J149" s="87"/>
      <c r="K149" s="87"/>
      <c r="L149" s="262"/>
      <c r="M149" s="263"/>
      <c r="N149" s="264"/>
      <c r="O149" s="251"/>
      <c r="P149" s="252"/>
      <c r="Q149" s="254"/>
      <c r="X149" s="20" t="str">
        <f t="shared" si="9"/>
        <v/>
      </c>
      <c r="Y149" s="61"/>
      <c r="Z149" s="20"/>
      <c r="AA149" s="20"/>
      <c r="AB149" s="20" t="str">
        <f>IF(ISERROR(VLOOKUP(X150,#REF!,AC151,0)*AD150),"",VLOOKUP(X150,#REF!,AC151,0)*AD150)</f>
        <v/>
      </c>
      <c r="AC149" s="20" t="str">
        <f t="shared" si="10"/>
        <v/>
      </c>
      <c r="AD149" s="20" t="str">
        <f t="shared" si="11"/>
        <v/>
      </c>
      <c r="AE149" s="4"/>
      <c r="AF149" s="4"/>
      <c r="AG149" s="4"/>
      <c r="AH149" s="4"/>
    </row>
    <row r="150" spans="1:34" ht="14.25" customHeight="1" x14ac:dyDescent="0.25">
      <c r="A150" s="255">
        <v>64</v>
      </c>
      <c r="B150" s="235" t="str">
        <f>IF(加入依頼書!B150="","",加入依頼書!B150)</f>
        <v/>
      </c>
      <c r="C150" s="236"/>
      <c r="D150" s="236"/>
      <c r="E150" s="237"/>
      <c r="F150" s="257" t="str">
        <f>IF(加入依頼書!F150="","",加入依頼書!F150)</f>
        <v/>
      </c>
      <c r="G150" s="257" t="str">
        <f>IF(加入依頼書!G150="","",加入依頼書!G150)</f>
        <v/>
      </c>
      <c r="H150" s="80" t="str">
        <f>加入依頼書!H150</f>
        <v>（西暦）</v>
      </c>
      <c r="I150" s="86"/>
      <c r="J150" s="87"/>
      <c r="K150" s="87"/>
      <c r="L150" s="259"/>
      <c r="M150" s="260"/>
      <c r="N150" s="261"/>
      <c r="O150" s="249" t="str">
        <f>IF(加入依頼書!U150="","",加入依頼書!U150)</f>
        <v/>
      </c>
      <c r="P150" s="250"/>
      <c r="Q150" s="253" t="str">
        <f>IF(B150="","",IF(入国状況=1,IF(AND(入国予定日&lt;=DATEVALUE("2025/9/30"),L150&gt;=DATEVALUE("2025/10/1")),"保険料が追加で発生します",""),""))</f>
        <v/>
      </c>
      <c r="X150" s="20" t="str">
        <f t="shared" si="9"/>
        <v/>
      </c>
      <c r="Y150" s="61">
        <f>IF(B150&lt;&gt;"",IF(COUNTA(I150,L150)=2,0,1),0)</f>
        <v>0</v>
      </c>
      <c r="Z150" s="20"/>
      <c r="AA150" s="20"/>
      <c r="AB150" s="20" t="str">
        <f>IF(ISERROR(VLOOKUP(X151,#REF!,AC152,0)*AD151),"",VLOOKUP(X151,#REF!,AC152,0)*AD151)</f>
        <v/>
      </c>
      <c r="AC150" s="20" t="str">
        <f t="shared" si="10"/>
        <v/>
      </c>
      <c r="AD150" s="20" t="str">
        <f t="shared" si="11"/>
        <v/>
      </c>
      <c r="AE150" s="4"/>
      <c r="AF150" s="4"/>
      <c r="AG150" s="4"/>
      <c r="AH150" s="4"/>
    </row>
    <row r="151" spans="1:34" ht="27" customHeight="1" x14ac:dyDescent="0.25">
      <c r="A151" s="256"/>
      <c r="B151" s="238"/>
      <c r="C151" s="239"/>
      <c r="D151" s="239"/>
      <c r="E151" s="240"/>
      <c r="F151" s="258"/>
      <c r="G151" s="258"/>
      <c r="H151" s="81" t="str">
        <f>IF(加入依頼書!H151="","",加入依頼書!H151)</f>
        <v/>
      </c>
      <c r="I151" s="87"/>
      <c r="J151" s="87"/>
      <c r="K151" s="87"/>
      <c r="L151" s="262"/>
      <c r="M151" s="263"/>
      <c r="N151" s="264"/>
      <c r="O151" s="251"/>
      <c r="P151" s="252"/>
      <c r="Q151" s="254"/>
      <c r="X151" s="20" t="str">
        <f t="shared" si="9"/>
        <v/>
      </c>
      <c r="Y151" s="61"/>
      <c r="Z151" s="20"/>
      <c r="AA151" s="20"/>
      <c r="AB151" s="20" t="str">
        <f>IF(ISERROR(VLOOKUP(X152,#REF!,AC153,0)*AD152),"",VLOOKUP(X152,#REF!,AC153,0)*AD152)</f>
        <v/>
      </c>
      <c r="AC151" s="20" t="str">
        <f t="shared" si="10"/>
        <v/>
      </c>
      <c r="AD151" s="20" t="str">
        <f t="shared" si="11"/>
        <v/>
      </c>
      <c r="AE151" s="4"/>
      <c r="AF151" s="4"/>
      <c r="AG151" s="4"/>
      <c r="AH151" s="4"/>
    </row>
    <row r="152" spans="1:34" ht="14.25" customHeight="1" x14ac:dyDescent="0.25">
      <c r="A152" s="255">
        <v>65</v>
      </c>
      <c r="B152" s="235" t="str">
        <f>IF(加入依頼書!B152="","",加入依頼書!B152)</f>
        <v/>
      </c>
      <c r="C152" s="236"/>
      <c r="D152" s="236"/>
      <c r="E152" s="237"/>
      <c r="F152" s="257" t="str">
        <f>IF(加入依頼書!F152="","",加入依頼書!F152)</f>
        <v/>
      </c>
      <c r="G152" s="257" t="str">
        <f>IF(加入依頼書!G152="","",加入依頼書!G152)</f>
        <v/>
      </c>
      <c r="H152" s="80" t="str">
        <f>加入依頼書!H152</f>
        <v>（西暦）</v>
      </c>
      <c r="I152" s="86"/>
      <c r="J152" s="87"/>
      <c r="K152" s="87"/>
      <c r="L152" s="259"/>
      <c r="M152" s="260"/>
      <c r="N152" s="261"/>
      <c r="O152" s="249" t="str">
        <f>IF(加入依頼書!U152="","",加入依頼書!U152)</f>
        <v/>
      </c>
      <c r="P152" s="250"/>
      <c r="Q152" s="253" t="str">
        <f>IF(B152="","",IF(入国状況=1,IF(AND(入国予定日&lt;=DATEVALUE("2025/9/30"),L152&gt;=DATEVALUE("2025/10/1")),"保険料が追加で発生します",""),""))</f>
        <v/>
      </c>
      <c r="X152" s="20" t="str">
        <f t="shared" si="9"/>
        <v/>
      </c>
      <c r="Y152" s="61">
        <f>IF(B152&lt;&gt;"",IF(COUNTA(I152,L152)=2,0,1),0)</f>
        <v>0</v>
      </c>
      <c r="Z152" s="20"/>
      <c r="AA152" s="20"/>
      <c r="AB152" s="20" t="str">
        <f>IF(ISERROR(VLOOKUP(X153,#REF!,AC154,0)*AD153),"",VLOOKUP(X153,#REF!,AC154,0)*AD153)</f>
        <v/>
      </c>
      <c r="AC152" s="20" t="str">
        <f t="shared" si="10"/>
        <v/>
      </c>
      <c r="AD152" s="20" t="str">
        <f t="shared" si="11"/>
        <v/>
      </c>
      <c r="AE152" s="4"/>
      <c r="AF152" s="4"/>
      <c r="AG152" s="4"/>
      <c r="AH152" s="4"/>
    </row>
    <row r="153" spans="1:34" ht="27" customHeight="1" x14ac:dyDescent="0.25">
      <c r="A153" s="256"/>
      <c r="B153" s="238"/>
      <c r="C153" s="239"/>
      <c r="D153" s="239"/>
      <c r="E153" s="240"/>
      <c r="F153" s="258"/>
      <c r="G153" s="258"/>
      <c r="H153" s="81" t="str">
        <f>IF(加入依頼書!H153="","",加入依頼書!H153)</f>
        <v/>
      </c>
      <c r="I153" s="87"/>
      <c r="J153" s="87"/>
      <c r="K153" s="87"/>
      <c r="L153" s="262"/>
      <c r="M153" s="263"/>
      <c r="N153" s="264"/>
      <c r="O153" s="251"/>
      <c r="P153" s="252"/>
      <c r="Q153" s="254"/>
      <c r="X153" s="20" t="str">
        <f t="shared" si="9"/>
        <v/>
      </c>
      <c r="Y153" s="61"/>
      <c r="Z153" s="20"/>
      <c r="AC153" s="20" t="str">
        <f t="shared" si="10"/>
        <v/>
      </c>
      <c r="AD153" s="20" t="str">
        <f t="shared" si="11"/>
        <v/>
      </c>
      <c r="AF153" s="4"/>
      <c r="AG153" s="4"/>
      <c r="AH153" s="4"/>
    </row>
    <row r="154" spans="1:34" ht="14.25" customHeight="1" x14ac:dyDescent="0.25">
      <c r="A154" s="255">
        <v>66</v>
      </c>
      <c r="B154" s="235" t="str">
        <f>IF(加入依頼書!B154="","",加入依頼書!B154)</f>
        <v/>
      </c>
      <c r="C154" s="236"/>
      <c r="D154" s="236"/>
      <c r="E154" s="237"/>
      <c r="F154" s="257" t="str">
        <f>IF(加入依頼書!F154="","",加入依頼書!F154)</f>
        <v/>
      </c>
      <c r="G154" s="257" t="str">
        <f>IF(加入依頼書!G154="","",加入依頼書!G154)</f>
        <v/>
      </c>
      <c r="H154" s="80" t="str">
        <f>加入依頼書!H154</f>
        <v>（西暦）</v>
      </c>
      <c r="I154" s="86"/>
      <c r="J154" s="87"/>
      <c r="K154" s="87"/>
      <c r="L154" s="259"/>
      <c r="M154" s="260"/>
      <c r="N154" s="261"/>
      <c r="O154" s="249" t="str">
        <f>IF(加入依頼書!U154="","",加入依頼書!U154)</f>
        <v/>
      </c>
      <c r="P154" s="250"/>
      <c r="Q154" s="253" t="str">
        <f>IF(B154="","",IF(入国状況=1,IF(AND(入国予定日&lt;=DATEVALUE("2025/9/30"),L154&gt;=DATEVALUE("2025/10/1")),"保険料が追加で発生します",""),""))</f>
        <v/>
      </c>
      <c r="X154" s="20" t="str">
        <f t="shared" si="9"/>
        <v/>
      </c>
      <c r="Y154" s="61">
        <f>IF(B154&lt;&gt;"",IF(COUNTA(I154,L154)=2,0,1),0)</f>
        <v>0</v>
      </c>
      <c r="Z154" s="20"/>
      <c r="AA154" s="20"/>
      <c r="AB154" s="20" t="str">
        <f>IF(ISERROR(VLOOKUP(X155,#REF!,AC156,0)*AD155),"",VLOOKUP(X155,#REF!,AC156,0)*AD155)</f>
        <v/>
      </c>
      <c r="AC154" s="20" t="str">
        <f t="shared" si="10"/>
        <v/>
      </c>
      <c r="AD154" s="20" t="str">
        <f t="shared" si="11"/>
        <v/>
      </c>
      <c r="AE154" s="4"/>
      <c r="AF154" s="4"/>
      <c r="AG154" s="4"/>
      <c r="AH154" s="4"/>
    </row>
    <row r="155" spans="1:34" ht="27" customHeight="1" x14ac:dyDescent="0.25">
      <c r="A155" s="256"/>
      <c r="B155" s="238"/>
      <c r="C155" s="239"/>
      <c r="D155" s="239"/>
      <c r="E155" s="240"/>
      <c r="F155" s="258"/>
      <c r="G155" s="258"/>
      <c r="H155" s="81" t="str">
        <f>IF(加入依頼書!H155="","",加入依頼書!H155)</f>
        <v/>
      </c>
      <c r="I155" s="87"/>
      <c r="J155" s="87"/>
      <c r="K155" s="87"/>
      <c r="L155" s="262"/>
      <c r="M155" s="263"/>
      <c r="N155" s="264"/>
      <c r="O155" s="251"/>
      <c r="P155" s="252"/>
      <c r="Q155" s="254"/>
      <c r="X155" s="20" t="str">
        <f t="shared" si="9"/>
        <v/>
      </c>
      <c r="Y155" s="61"/>
      <c r="Z155" s="20"/>
      <c r="AA155" s="20"/>
      <c r="AB155" s="20" t="str">
        <f>IF(ISERROR(VLOOKUP(X156,#REF!,AC157,0)*AD156),"",VLOOKUP(X156,#REF!,AC157,0)*AD156)</f>
        <v/>
      </c>
      <c r="AC155" s="20" t="str">
        <f t="shared" si="10"/>
        <v/>
      </c>
      <c r="AD155" s="20" t="str">
        <f t="shared" si="11"/>
        <v/>
      </c>
      <c r="AE155" s="4"/>
      <c r="AF155" s="4"/>
      <c r="AG155" s="4"/>
      <c r="AH155" s="4"/>
    </row>
    <row r="156" spans="1:34" ht="14.25" customHeight="1" x14ac:dyDescent="0.25">
      <c r="A156" s="255">
        <v>67</v>
      </c>
      <c r="B156" s="235" t="str">
        <f>IF(加入依頼書!B156="","",加入依頼書!B156)</f>
        <v/>
      </c>
      <c r="C156" s="236"/>
      <c r="D156" s="236"/>
      <c r="E156" s="237"/>
      <c r="F156" s="257" t="str">
        <f>IF(加入依頼書!F156="","",加入依頼書!F156)</f>
        <v/>
      </c>
      <c r="G156" s="257" t="str">
        <f>IF(加入依頼書!G156="","",加入依頼書!G156)</f>
        <v/>
      </c>
      <c r="H156" s="80" t="str">
        <f>加入依頼書!H156</f>
        <v>（西暦）</v>
      </c>
      <c r="I156" s="86"/>
      <c r="J156" s="87"/>
      <c r="K156" s="87"/>
      <c r="L156" s="259"/>
      <c r="M156" s="260"/>
      <c r="N156" s="261"/>
      <c r="O156" s="249" t="str">
        <f>IF(加入依頼書!U156="","",加入依頼書!U156)</f>
        <v/>
      </c>
      <c r="P156" s="250"/>
      <c r="Q156" s="253" t="str">
        <f>IF(B156="","",IF(入国状況=1,IF(AND(入国予定日&lt;=DATEVALUE("2025/9/30"),L156&gt;=DATEVALUE("2025/10/1")),"保険料が追加で発生します",""),""))</f>
        <v/>
      </c>
      <c r="X156" s="20" t="str">
        <f t="shared" si="9"/>
        <v/>
      </c>
      <c r="Y156" s="61">
        <f>IF(B156&lt;&gt;"",IF(COUNTA(I156,L156)=2,0,1),0)</f>
        <v>0</v>
      </c>
      <c r="Z156" s="20"/>
      <c r="AA156" s="20"/>
      <c r="AB156" s="20" t="str">
        <f>IF(ISERROR(VLOOKUP(X157,#REF!,AC158,0)*AD157),"",VLOOKUP(X157,#REF!,AC158,0)*AD157)</f>
        <v/>
      </c>
      <c r="AC156" s="20" t="str">
        <f t="shared" si="10"/>
        <v/>
      </c>
      <c r="AD156" s="20" t="str">
        <f t="shared" si="11"/>
        <v/>
      </c>
      <c r="AE156" s="4"/>
      <c r="AF156" s="4"/>
      <c r="AG156" s="4"/>
      <c r="AH156" s="4"/>
    </row>
    <row r="157" spans="1:34" ht="27" customHeight="1" x14ac:dyDescent="0.25">
      <c r="A157" s="256"/>
      <c r="B157" s="238"/>
      <c r="C157" s="239"/>
      <c r="D157" s="239"/>
      <c r="E157" s="240"/>
      <c r="F157" s="258"/>
      <c r="G157" s="258"/>
      <c r="H157" s="81" t="str">
        <f>IF(加入依頼書!H157="","",加入依頼書!H157)</f>
        <v/>
      </c>
      <c r="I157" s="87"/>
      <c r="J157" s="87"/>
      <c r="K157" s="87"/>
      <c r="L157" s="262"/>
      <c r="M157" s="263"/>
      <c r="N157" s="264"/>
      <c r="O157" s="251"/>
      <c r="P157" s="252"/>
      <c r="Q157" s="254"/>
      <c r="X157" s="20" t="str">
        <f t="shared" si="9"/>
        <v/>
      </c>
      <c r="Y157" s="61"/>
      <c r="Z157" s="20"/>
      <c r="AA157" s="20"/>
      <c r="AB157" s="20" t="str">
        <f>IF(ISERROR(VLOOKUP(X158,#REF!,AC159,0)*AD158),"",VLOOKUP(X158,#REF!,AC159,0)*AD158)</f>
        <v/>
      </c>
      <c r="AC157" s="20" t="str">
        <f t="shared" si="10"/>
        <v/>
      </c>
      <c r="AD157" s="20" t="str">
        <f t="shared" si="11"/>
        <v/>
      </c>
      <c r="AE157" s="4"/>
      <c r="AF157" s="4"/>
      <c r="AG157" s="4"/>
      <c r="AH157" s="4"/>
    </row>
    <row r="158" spans="1:34" ht="14.25" customHeight="1" x14ac:dyDescent="0.25">
      <c r="A158" s="255">
        <v>68</v>
      </c>
      <c r="B158" s="235" t="str">
        <f>IF(加入依頼書!B158="","",加入依頼書!B158)</f>
        <v/>
      </c>
      <c r="C158" s="236"/>
      <c r="D158" s="236"/>
      <c r="E158" s="237"/>
      <c r="F158" s="257" t="str">
        <f>IF(加入依頼書!F158="","",加入依頼書!F158)</f>
        <v/>
      </c>
      <c r="G158" s="257" t="str">
        <f>IF(加入依頼書!G158="","",加入依頼書!G158)</f>
        <v/>
      </c>
      <c r="H158" s="80" t="str">
        <f>加入依頼書!H158</f>
        <v>（西暦）</v>
      </c>
      <c r="I158" s="86"/>
      <c r="J158" s="87"/>
      <c r="K158" s="87"/>
      <c r="L158" s="259"/>
      <c r="M158" s="260"/>
      <c r="N158" s="261"/>
      <c r="O158" s="249" t="str">
        <f>IF(加入依頼書!U158="","",加入依頼書!U158)</f>
        <v/>
      </c>
      <c r="P158" s="250"/>
      <c r="Q158" s="253" t="str">
        <f>IF(B158="","",IF(入国状況=1,IF(AND(入国予定日&lt;=DATEVALUE("2025/9/30"),L158&gt;=DATEVALUE("2025/10/1")),"保険料が追加で発生します",""),""))</f>
        <v/>
      </c>
      <c r="X158" s="20" t="str">
        <f t="shared" si="9"/>
        <v/>
      </c>
      <c r="Y158" s="61">
        <f>IF(B158&lt;&gt;"",IF(COUNTA(I158,L158)=2,0,1),0)</f>
        <v>0</v>
      </c>
      <c r="Z158" s="20"/>
      <c r="AA158" s="20"/>
      <c r="AB158" s="20" t="str">
        <f>IF(ISERROR(VLOOKUP(X159,#REF!,AC160,0)*AD159),"",VLOOKUP(X159,#REF!,AC160,0)*AD159)</f>
        <v/>
      </c>
      <c r="AC158" s="20" t="str">
        <f t="shared" si="10"/>
        <v/>
      </c>
      <c r="AD158" s="20" t="str">
        <f t="shared" si="11"/>
        <v/>
      </c>
      <c r="AE158" s="4"/>
      <c r="AF158" s="4"/>
      <c r="AG158" s="4"/>
      <c r="AH158" s="4"/>
    </row>
    <row r="159" spans="1:34" ht="27" customHeight="1" x14ac:dyDescent="0.25">
      <c r="A159" s="256"/>
      <c r="B159" s="238"/>
      <c r="C159" s="239"/>
      <c r="D159" s="239"/>
      <c r="E159" s="240"/>
      <c r="F159" s="258"/>
      <c r="G159" s="258"/>
      <c r="H159" s="81" t="str">
        <f>IF(加入依頼書!H159="","",加入依頼書!H159)</f>
        <v/>
      </c>
      <c r="I159" s="87"/>
      <c r="J159" s="87"/>
      <c r="K159" s="87"/>
      <c r="L159" s="262"/>
      <c r="M159" s="263"/>
      <c r="N159" s="264"/>
      <c r="O159" s="251"/>
      <c r="P159" s="252"/>
      <c r="Q159" s="254"/>
      <c r="X159" s="20" t="str">
        <f t="shared" si="9"/>
        <v/>
      </c>
      <c r="Y159" s="61"/>
      <c r="Z159" s="20"/>
      <c r="AA159" s="20"/>
      <c r="AB159" s="20" t="str">
        <f>IF(ISERROR(VLOOKUP(X160,#REF!,AC161,0)*AD160),"",VLOOKUP(X160,#REF!,AC161,0)*AD160)</f>
        <v/>
      </c>
      <c r="AC159" s="20" t="str">
        <f t="shared" si="10"/>
        <v/>
      </c>
      <c r="AD159" s="20" t="str">
        <f t="shared" si="11"/>
        <v/>
      </c>
      <c r="AE159" s="4"/>
      <c r="AF159" s="4"/>
      <c r="AG159" s="4"/>
      <c r="AH159" s="4"/>
    </row>
    <row r="160" spans="1:34" ht="14.25" customHeight="1" x14ac:dyDescent="0.25">
      <c r="A160" s="255">
        <v>69</v>
      </c>
      <c r="B160" s="235" t="str">
        <f>IF(加入依頼書!B160="","",加入依頼書!B160)</f>
        <v/>
      </c>
      <c r="C160" s="236"/>
      <c r="D160" s="236"/>
      <c r="E160" s="237"/>
      <c r="F160" s="257" t="str">
        <f>IF(加入依頼書!F160="","",加入依頼書!F160)</f>
        <v/>
      </c>
      <c r="G160" s="257" t="str">
        <f>IF(加入依頼書!G160="","",加入依頼書!G160)</f>
        <v/>
      </c>
      <c r="H160" s="80" t="str">
        <f>加入依頼書!H160</f>
        <v>（西暦）</v>
      </c>
      <c r="I160" s="86"/>
      <c r="J160" s="87"/>
      <c r="K160" s="87"/>
      <c r="L160" s="259"/>
      <c r="M160" s="260"/>
      <c r="N160" s="261"/>
      <c r="O160" s="249" t="str">
        <f>IF(加入依頼書!U160="","",加入依頼書!U160)</f>
        <v/>
      </c>
      <c r="P160" s="250"/>
      <c r="Q160" s="253" t="str">
        <f>IF(B160="","",IF(入国状況=1,IF(AND(入国予定日&lt;=DATEVALUE("2025/9/30"),L160&gt;=DATEVALUE("2025/10/1")),"保険料が追加で発生します",""),""))</f>
        <v/>
      </c>
      <c r="X160" s="20" t="str">
        <f t="shared" si="9"/>
        <v/>
      </c>
      <c r="Y160" s="61">
        <f>IF(B160&lt;&gt;"",IF(COUNTA(I160,L160)=2,0,1),0)</f>
        <v>0</v>
      </c>
      <c r="Z160" s="20"/>
      <c r="AA160" s="20"/>
      <c r="AB160" s="20" t="str">
        <f>IF(ISERROR(VLOOKUP(X161,#REF!,AC162,0)*AD161),"",VLOOKUP(X161,#REF!,AC162,0)*AD161)</f>
        <v/>
      </c>
      <c r="AC160" s="20" t="str">
        <f t="shared" si="10"/>
        <v/>
      </c>
      <c r="AD160" s="20" t="str">
        <f t="shared" si="11"/>
        <v/>
      </c>
      <c r="AE160" s="4"/>
      <c r="AF160" s="4"/>
      <c r="AG160" s="4"/>
      <c r="AH160" s="4"/>
    </row>
    <row r="161" spans="1:34" ht="27" customHeight="1" x14ac:dyDescent="0.25">
      <c r="A161" s="256"/>
      <c r="B161" s="238"/>
      <c r="C161" s="239"/>
      <c r="D161" s="239"/>
      <c r="E161" s="240"/>
      <c r="F161" s="258"/>
      <c r="G161" s="258"/>
      <c r="H161" s="81" t="str">
        <f>IF(加入依頼書!H161="","",加入依頼書!H161)</f>
        <v/>
      </c>
      <c r="I161" s="87"/>
      <c r="J161" s="87"/>
      <c r="K161" s="87"/>
      <c r="L161" s="262"/>
      <c r="M161" s="263"/>
      <c r="N161" s="264"/>
      <c r="O161" s="251"/>
      <c r="P161" s="252"/>
      <c r="Q161" s="254"/>
      <c r="X161" s="20" t="str">
        <f t="shared" si="9"/>
        <v/>
      </c>
      <c r="Y161" s="61"/>
      <c r="Z161" s="20"/>
      <c r="AA161" s="20"/>
      <c r="AB161" s="20" t="str">
        <f>IF(ISERROR(VLOOKUP(X162,#REF!,AC163,0)*AD162),"",VLOOKUP(X162,#REF!,AC163,0)*AD162)</f>
        <v/>
      </c>
      <c r="AC161" s="20" t="str">
        <f t="shared" si="10"/>
        <v/>
      </c>
      <c r="AD161" s="20" t="str">
        <f t="shared" si="11"/>
        <v/>
      </c>
      <c r="AE161" s="4"/>
      <c r="AF161" s="4"/>
      <c r="AG161" s="4"/>
      <c r="AH161" s="4"/>
    </row>
    <row r="162" spans="1:34" ht="14.25" customHeight="1" x14ac:dyDescent="0.25">
      <c r="A162" s="255">
        <v>70</v>
      </c>
      <c r="B162" s="235" t="str">
        <f>IF(加入依頼書!B162="","",加入依頼書!B162)</f>
        <v/>
      </c>
      <c r="C162" s="236"/>
      <c r="D162" s="236"/>
      <c r="E162" s="237"/>
      <c r="F162" s="257" t="str">
        <f>IF(加入依頼書!F162="","",加入依頼書!F162)</f>
        <v/>
      </c>
      <c r="G162" s="257" t="str">
        <f>IF(加入依頼書!G162="","",加入依頼書!G162)</f>
        <v/>
      </c>
      <c r="H162" s="80" t="str">
        <f>加入依頼書!H162</f>
        <v>（西暦）</v>
      </c>
      <c r="I162" s="86"/>
      <c r="J162" s="87"/>
      <c r="K162" s="87"/>
      <c r="L162" s="259"/>
      <c r="M162" s="260"/>
      <c r="N162" s="261"/>
      <c r="O162" s="249" t="str">
        <f>IF(加入依頼書!U162="","",加入依頼書!U162)</f>
        <v/>
      </c>
      <c r="P162" s="250"/>
      <c r="Q162" s="253" t="str">
        <f>IF(B162="","",IF(入国状況=1,IF(AND(入国予定日&lt;=DATEVALUE("2025/9/30"),L162&gt;=DATEVALUE("2025/10/1")),"保険料が追加で発生します",""),""))</f>
        <v/>
      </c>
      <c r="X162" s="20" t="str">
        <f t="shared" si="9"/>
        <v/>
      </c>
      <c r="Y162" s="61">
        <f>IF(B162&lt;&gt;"",IF(COUNTA(I162,L162)=2,0,1),0)</f>
        <v>0</v>
      </c>
      <c r="Z162" s="20"/>
      <c r="AA162" s="20"/>
      <c r="AB162" s="20" t="str">
        <f>IF(ISERROR(VLOOKUP(X163,#REF!,AC164,0)*AD163),"",VLOOKUP(X163,#REF!,AC164,0)*AD163)</f>
        <v/>
      </c>
      <c r="AC162" s="20" t="str">
        <f t="shared" si="10"/>
        <v/>
      </c>
      <c r="AD162" s="20" t="str">
        <f t="shared" si="11"/>
        <v/>
      </c>
      <c r="AE162" s="4"/>
      <c r="AF162" s="4"/>
      <c r="AG162" s="4"/>
      <c r="AH162" s="4"/>
    </row>
    <row r="163" spans="1:34" ht="27" customHeight="1" x14ac:dyDescent="0.25">
      <c r="A163" s="256"/>
      <c r="B163" s="238"/>
      <c r="C163" s="239"/>
      <c r="D163" s="239"/>
      <c r="E163" s="240"/>
      <c r="F163" s="258"/>
      <c r="G163" s="258"/>
      <c r="H163" s="81" t="str">
        <f>IF(加入依頼書!H163="","",加入依頼書!H163)</f>
        <v/>
      </c>
      <c r="I163" s="87"/>
      <c r="J163" s="87"/>
      <c r="K163" s="87"/>
      <c r="L163" s="262"/>
      <c r="M163" s="263"/>
      <c r="N163" s="264"/>
      <c r="O163" s="251"/>
      <c r="P163" s="252"/>
      <c r="Q163" s="254"/>
      <c r="X163" s="20" t="str">
        <f t="shared" si="9"/>
        <v/>
      </c>
      <c r="Y163" s="61"/>
      <c r="Z163" s="20"/>
      <c r="AC163" s="20" t="str">
        <f t="shared" si="10"/>
        <v/>
      </c>
      <c r="AD163" s="20" t="str">
        <f t="shared" si="11"/>
        <v/>
      </c>
      <c r="AF163" s="4"/>
      <c r="AG163" s="4"/>
      <c r="AH163" s="4"/>
    </row>
    <row r="164" spans="1:34" ht="14.25" customHeight="1" x14ac:dyDescent="0.25">
      <c r="A164" s="255">
        <v>71</v>
      </c>
      <c r="B164" s="235" t="str">
        <f>IF(加入依頼書!B164="","",加入依頼書!B164)</f>
        <v/>
      </c>
      <c r="C164" s="236"/>
      <c r="D164" s="236"/>
      <c r="E164" s="237"/>
      <c r="F164" s="257" t="str">
        <f>IF(加入依頼書!F164="","",加入依頼書!F164)</f>
        <v/>
      </c>
      <c r="G164" s="257" t="str">
        <f>IF(加入依頼書!G164="","",加入依頼書!G164)</f>
        <v/>
      </c>
      <c r="H164" s="80" t="str">
        <f>加入依頼書!H164</f>
        <v>（西暦）</v>
      </c>
      <c r="I164" s="86"/>
      <c r="J164" s="87"/>
      <c r="K164" s="87"/>
      <c r="L164" s="259"/>
      <c r="M164" s="260"/>
      <c r="N164" s="261"/>
      <c r="O164" s="249" t="str">
        <f>IF(加入依頼書!U164="","",加入依頼書!U164)</f>
        <v/>
      </c>
      <c r="P164" s="250"/>
      <c r="Q164" s="253" t="str">
        <f>IF(B164="","",IF(入国状況=1,IF(AND(入国予定日&lt;=DATEVALUE("2025/9/30"),L164&gt;=DATEVALUE("2025/10/1")),"保険料が追加で発生します",""),""))</f>
        <v/>
      </c>
      <c r="X164" s="20" t="str">
        <f t="shared" si="9"/>
        <v/>
      </c>
      <c r="Y164" s="61">
        <f>IF(B164&lt;&gt;"",IF(COUNTA(I164,L164)=2,0,1),0)</f>
        <v>0</v>
      </c>
      <c r="Z164" s="20"/>
      <c r="AA164" s="20"/>
      <c r="AB164" s="20" t="str">
        <f>IF(ISERROR(VLOOKUP(X165,#REF!,AC166,0)*AD165),"",VLOOKUP(X165,#REF!,AC166,0)*AD165)</f>
        <v/>
      </c>
      <c r="AC164" s="20" t="str">
        <f t="shared" si="10"/>
        <v/>
      </c>
      <c r="AD164" s="20" t="str">
        <f t="shared" si="11"/>
        <v/>
      </c>
      <c r="AE164" s="4"/>
      <c r="AF164" s="4"/>
      <c r="AG164" s="4"/>
      <c r="AH164" s="4"/>
    </row>
    <row r="165" spans="1:34" ht="27" customHeight="1" x14ac:dyDescent="0.25">
      <c r="A165" s="256"/>
      <c r="B165" s="238"/>
      <c r="C165" s="239"/>
      <c r="D165" s="239"/>
      <c r="E165" s="240"/>
      <c r="F165" s="258"/>
      <c r="G165" s="258"/>
      <c r="H165" s="81" t="str">
        <f>IF(加入依頼書!H165="","",加入依頼書!H165)</f>
        <v/>
      </c>
      <c r="I165" s="87"/>
      <c r="J165" s="87"/>
      <c r="K165" s="87"/>
      <c r="L165" s="262"/>
      <c r="M165" s="263"/>
      <c r="N165" s="264"/>
      <c r="O165" s="251"/>
      <c r="P165" s="252"/>
      <c r="Q165" s="254"/>
      <c r="X165" s="20" t="str">
        <f t="shared" si="9"/>
        <v/>
      </c>
      <c r="Y165" s="61"/>
      <c r="Z165" s="20"/>
      <c r="AA165" s="20"/>
      <c r="AB165" s="20" t="str">
        <f>IF(ISERROR(VLOOKUP(X166,#REF!,AC167,0)*AD166),"",VLOOKUP(X166,#REF!,AC167,0)*AD166)</f>
        <v/>
      </c>
      <c r="AC165" s="20" t="str">
        <f t="shared" si="10"/>
        <v/>
      </c>
      <c r="AD165" s="20" t="str">
        <f t="shared" si="11"/>
        <v/>
      </c>
      <c r="AE165" s="4"/>
      <c r="AF165" s="4"/>
      <c r="AG165" s="4"/>
      <c r="AH165" s="4"/>
    </row>
    <row r="166" spans="1:34" ht="14.25" customHeight="1" x14ac:dyDescent="0.25">
      <c r="A166" s="255">
        <v>72</v>
      </c>
      <c r="B166" s="235" t="str">
        <f>IF(加入依頼書!B166="","",加入依頼書!B166)</f>
        <v/>
      </c>
      <c r="C166" s="236"/>
      <c r="D166" s="236"/>
      <c r="E166" s="237"/>
      <c r="F166" s="257" t="str">
        <f>IF(加入依頼書!F166="","",加入依頼書!F166)</f>
        <v/>
      </c>
      <c r="G166" s="257" t="str">
        <f>IF(加入依頼書!G166="","",加入依頼書!G166)</f>
        <v/>
      </c>
      <c r="H166" s="80" t="str">
        <f>加入依頼書!H166</f>
        <v>（西暦）</v>
      </c>
      <c r="I166" s="86"/>
      <c r="J166" s="87"/>
      <c r="K166" s="87"/>
      <c r="L166" s="259"/>
      <c r="M166" s="260"/>
      <c r="N166" s="261"/>
      <c r="O166" s="249" t="str">
        <f>IF(加入依頼書!U166="","",加入依頼書!U166)</f>
        <v/>
      </c>
      <c r="P166" s="250"/>
      <c r="Q166" s="253" t="str">
        <f>IF(B166="","",IF(入国状況=1,IF(AND(入国予定日&lt;=DATEVALUE("2025/9/30"),L166&gt;=DATEVALUE("2025/10/1")),"保険料が追加で発生します",""),""))</f>
        <v/>
      </c>
      <c r="X166" s="20" t="str">
        <f t="shared" si="9"/>
        <v/>
      </c>
      <c r="Y166" s="61">
        <f>IF(B166&lt;&gt;"",IF(COUNTA(I166,L166)=2,0,1),0)</f>
        <v>0</v>
      </c>
      <c r="Z166" s="20"/>
      <c r="AA166" s="20"/>
      <c r="AB166" s="20" t="str">
        <f>IF(ISERROR(VLOOKUP(X167,#REF!,AC168,0)*AD167),"",VLOOKUP(X167,#REF!,AC168,0)*AD167)</f>
        <v/>
      </c>
      <c r="AC166" s="20" t="str">
        <f t="shared" si="10"/>
        <v/>
      </c>
      <c r="AD166" s="20" t="str">
        <f t="shared" si="11"/>
        <v/>
      </c>
      <c r="AE166" s="4"/>
      <c r="AF166" s="4"/>
      <c r="AG166" s="4"/>
      <c r="AH166" s="4"/>
    </row>
    <row r="167" spans="1:34" ht="27" customHeight="1" x14ac:dyDescent="0.25">
      <c r="A167" s="256"/>
      <c r="B167" s="238"/>
      <c r="C167" s="239"/>
      <c r="D167" s="239"/>
      <c r="E167" s="240"/>
      <c r="F167" s="258"/>
      <c r="G167" s="258"/>
      <c r="H167" s="81" t="str">
        <f>IF(加入依頼書!H167="","",加入依頼書!H167)</f>
        <v/>
      </c>
      <c r="I167" s="87"/>
      <c r="J167" s="87"/>
      <c r="K167" s="87"/>
      <c r="L167" s="262"/>
      <c r="M167" s="263"/>
      <c r="N167" s="264"/>
      <c r="O167" s="251"/>
      <c r="P167" s="252"/>
      <c r="Q167" s="254"/>
      <c r="X167" s="20" t="str">
        <f t="shared" si="9"/>
        <v/>
      </c>
      <c r="Y167" s="61"/>
      <c r="Z167" s="20"/>
      <c r="AA167" s="20"/>
      <c r="AB167" s="20" t="str">
        <f>IF(ISERROR(VLOOKUP(X168,#REF!,AC169,0)*AD168),"",VLOOKUP(X168,#REF!,AC169,0)*AD168)</f>
        <v/>
      </c>
      <c r="AC167" s="20" t="str">
        <f t="shared" si="10"/>
        <v/>
      </c>
      <c r="AD167" s="20" t="str">
        <f t="shared" si="11"/>
        <v/>
      </c>
      <c r="AE167" s="4"/>
      <c r="AF167" s="4"/>
      <c r="AG167" s="4"/>
      <c r="AH167" s="4"/>
    </row>
    <row r="168" spans="1:34" ht="14.25" customHeight="1" x14ac:dyDescent="0.25">
      <c r="A168" s="255">
        <v>73</v>
      </c>
      <c r="B168" s="235" t="str">
        <f>IF(加入依頼書!B168="","",加入依頼書!B168)</f>
        <v/>
      </c>
      <c r="C168" s="236"/>
      <c r="D168" s="236"/>
      <c r="E168" s="237"/>
      <c r="F168" s="257" t="str">
        <f>IF(加入依頼書!F168="","",加入依頼書!F168)</f>
        <v/>
      </c>
      <c r="G168" s="257" t="str">
        <f>IF(加入依頼書!G168="","",加入依頼書!G168)</f>
        <v/>
      </c>
      <c r="H168" s="80" t="str">
        <f>加入依頼書!H168</f>
        <v>（西暦）</v>
      </c>
      <c r="I168" s="86"/>
      <c r="J168" s="87"/>
      <c r="K168" s="87"/>
      <c r="L168" s="259"/>
      <c r="M168" s="260"/>
      <c r="N168" s="261"/>
      <c r="O168" s="249" t="str">
        <f>IF(加入依頼書!U168="","",加入依頼書!U168)</f>
        <v/>
      </c>
      <c r="P168" s="250"/>
      <c r="Q168" s="253" t="str">
        <f>IF(B168="","",IF(入国状況=1,IF(AND(入国予定日&lt;=DATEVALUE("2025/9/30"),L168&gt;=DATEVALUE("2025/10/1")),"保険料が追加で発生します",""),""))</f>
        <v/>
      </c>
      <c r="X168" s="20" t="str">
        <f t="shared" si="9"/>
        <v/>
      </c>
      <c r="Y168" s="61">
        <f>IF(B168&lt;&gt;"",IF(COUNTA(I168,L168)=2,0,1),0)</f>
        <v>0</v>
      </c>
      <c r="Z168" s="20"/>
      <c r="AA168" s="20"/>
      <c r="AB168" s="20" t="str">
        <f>IF(ISERROR(VLOOKUP(X169,#REF!,AC170,0)*AD169),"",VLOOKUP(X169,#REF!,AC170,0)*AD169)</f>
        <v/>
      </c>
      <c r="AC168" s="20" t="str">
        <f t="shared" si="10"/>
        <v/>
      </c>
      <c r="AD168" s="20" t="str">
        <f t="shared" si="11"/>
        <v/>
      </c>
      <c r="AE168" s="4"/>
      <c r="AF168" s="4"/>
      <c r="AG168" s="4"/>
      <c r="AH168" s="4"/>
    </row>
    <row r="169" spans="1:34" ht="27" customHeight="1" x14ac:dyDescent="0.25">
      <c r="A169" s="256"/>
      <c r="B169" s="238"/>
      <c r="C169" s="239"/>
      <c r="D169" s="239"/>
      <c r="E169" s="240"/>
      <c r="F169" s="258"/>
      <c r="G169" s="258"/>
      <c r="H169" s="81" t="str">
        <f>IF(加入依頼書!H169="","",加入依頼書!H169)</f>
        <v/>
      </c>
      <c r="I169" s="87"/>
      <c r="J169" s="87"/>
      <c r="K169" s="87"/>
      <c r="L169" s="262"/>
      <c r="M169" s="263"/>
      <c r="N169" s="264"/>
      <c r="O169" s="251"/>
      <c r="P169" s="252"/>
      <c r="Q169" s="254"/>
      <c r="X169" s="20" t="str">
        <f t="shared" si="9"/>
        <v/>
      </c>
      <c r="Y169" s="61"/>
      <c r="Z169" s="20"/>
      <c r="AA169" s="20"/>
      <c r="AB169" s="20" t="str">
        <f>IF(ISERROR(VLOOKUP(X170,#REF!,AC171,0)*AD170),"",VLOOKUP(X170,#REF!,AC171,0)*AD170)</f>
        <v/>
      </c>
      <c r="AC169" s="20" t="str">
        <f t="shared" si="10"/>
        <v/>
      </c>
      <c r="AD169" s="20" t="str">
        <f t="shared" si="11"/>
        <v/>
      </c>
      <c r="AE169" s="4"/>
      <c r="AF169" s="4"/>
      <c r="AG169" s="4"/>
      <c r="AH169" s="4"/>
    </row>
    <row r="170" spans="1:34" ht="14.25" customHeight="1" x14ac:dyDescent="0.25">
      <c r="A170" s="255">
        <v>74</v>
      </c>
      <c r="B170" s="235" t="str">
        <f>IF(加入依頼書!B170="","",加入依頼書!B170)</f>
        <v/>
      </c>
      <c r="C170" s="236"/>
      <c r="D170" s="236"/>
      <c r="E170" s="237"/>
      <c r="F170" s="257" t="str">
        <f>IF(加入依頼書!F170="","",加入依頼書!F170)</f>
        <v/>
      </c>
      <c r="G170" s="257" t="str">
        <f>IF(加入依頼書!G170="","",加入依頼書!G170)</f>
        <v/>
      </c>
      <c r="H170" s="80" t="str">
        <f>加入依頼書!H170</f>
        <v>（西暦）</v>
      </c>
      <c r="I170" s="86"/>
      <c r="J170" s="87"/>
      <c r="K170" s="87"/>
      <c r="L170" s="259"/>
      <c r="M170" s="260"/>
      <c r="N170" s="261"/>
      <c r="O170" s="249" t="str">
        <f>IF(加入依頼書!U170="","",加入依頼書!U170)</f>
        <v/>
      </c>
      <c r="P170" s="250"/>
      <c r="Q170" s="253" t="str">
        <f>IF(B170="","",IF(入国状況=1,IF(AND(入国予定日&lt;=DATEVALUE("2025/9/30"),L170&gt;=DATEVALUE("2025/10/1")),"保険料が追加で発生します",""),""))</f>
        <v/>
      </c>
      <c r="X170" s="20" t="str">
        <f t="shared" si="9"/>
        <v/>
      </c>
      <c r="Y170" s="61">
        <f>IF(B170&lt;&gt;"",IF(COUNTA(I170,L170)=2,0,1),0)</f>
        <v>0</v>
      </c>
      <c r="Z170" s="20"/>
      <c r="AA170" s="20"/>
      <c r="AB170" s="20" t="str">
        <f>IF(ISERROR(VLOOKUP(X171,#REF!,AC172,0)*AD171),"",VLOOKUP(X171,#REF!,AC172,0)*AD171)</f>
        <v/>
      </c>
      <c r="AC170" s="20" t="str">
        <f t="shared" si="10"/>
        <v/>
      </c>
      <c r="AD170" s="20" t="str">
        <f t="shared" si="11"/>
        <v/>
      </c>
      <c r="AE170" s="4"/>
      <c r="AF170" s="4"/>
      <c r="AG170" s="4"/>
      <c r="AH170" s="4"/>
    </row>
    <row r="171" spans="1:34" ht="27" customHeight="1" x14ac:dyDescent="0.25">
      <c r="A171" s="256"/>
      <c r="B171" s="238"/>
      <c r="C171" s="239"/>
      <c r="D171" s="239"/>
      <c r="E171" s="240"/>
      <c r="F171" s="258"/>
      <c r="G171" s="258"/>
      <c r="H171" s="81" t="str">
        <f>IF(加入依頼書!H171="","",加入依頼書!H171)</f>
        <v/>
      </c>
      <c r="I171" s="87"/>
      <c r="J171" s="87"/>
      <c r="K171" s="87"/>
      <c r="L171" s="262"/>
      <c r="M171" s="263"/>
      <c r="N171" s="264"/>
      <c r="O171" s="251"/>
      <c r="P171" s="252"/>
      <c r="Q171" s="254"/>
      <c r="X171" s="20" t="str">
        <f t="shared" si="9"/>
        <v/>
      </c>
      <c r="Y171" s="61"/>
      <c r="Z171" s="20"/>
      <c r="AA171" s="20"/>
      <c r="AB171" s="20" t="str">
        <f>IF(ISERROR(VLOOKUP(X172,#REF!,AC173,0)*AD172),"",VLOOKUP(X172,#REF!,AC173,0)*AD172)</f>
        <v/>
      </c>
      <c r="AC171" s="20" t="str">
        <f t="shared" si="10"/>
        <v/>
      </c>
      <c r="AD171" s="20" t="str">
        <f t="shared" si="11"/>
        <v/>
      </c>
      <c r="AE171" s="4"/>
      <c r="AF171" s="4"/>
      <c r="AG171" s="4"/>
      <c r="AH171" s="4"/>
    </row>
    <row r="172" spans="1:34" ht="14.25" customHeight="1" x14ac:dyDescent="0.25">
      <c r="A172" s="255">
        <v>75</v>
      </c>
      <c r="B172" s="235" t="str">
        <f>IF(加入依頼書!B172="","",加入依頼書!B172)</f>
        <v/>
      </c>
      <c r="C172" s="236"/>
      <c r="D172" s="236"/>
      <c r="E172" s="237"/>
      <c r="F172" s="257" t="str">
        <f>IF(加入依頼書!F172="","",加入依頼書!F172)</f>
        <v/>
      </c>
      <c r="G172" s="257" t="str">
        <f>IF(加入依頼書!G172="","",加入依頼書!G172)</f>
        <v/>
      </c>
      <c r="H172" s="80" t="str">
        <f>加入依頼書!H172</f>
        <v>（西暦）</v>
      </c>
      <c r="I172" s="86"/>
      <c r="J172" s="87"/>
      <c r="K172" s="87"/>
      <c r="L172" s="259"/>
      <c r="M172" s="260"/>
      <c r="N172" s="261"/>
      <c r="O172" s="249" t="str">
        <f>IF(加入依頼書!U172="","",加入依頼書!U172)</f>
        <v/>
      </c>
      <c r="P172" s="250"/>
      <c r="Q172" s="253" t="str">
        <f>IF(B172="","",IF(入国状況=1,IF(AND(入国予定日&lt;=DATEVALUE("2025/9/30"),L172&gt;=DATEVALUE("2025/10/1")),"保険料が追加で発生します",""),""))</f>
        <v/>
      </c>
      <c r="X172" s="20" t="str">
        <f t="shared" si="9"/>
        <v/>
      </c>
      <c r="Y172" s="61">
        <f>IF(B172&lt;&gt;"",IF(COUNTA(I172,L172)=2,0,1),0)</f>
        <v>0</v>
      </c>
      <c r="Z172" s="20"/>
      <c r="AA172" s="20"/>
      <c r="AB172" s="20" t="str">
        <f>IF(ISERROR(VLOOKUP(X173,#REF!,AC174,0)*AD173),"",VLOOKUP(X173,#REF!,AC174,0)*AD173)</f>
        <v/>
      </c>
      <c r="AC172" s="20" t="str">
        <f t="shared" si="10"/>
        <v/>
      </c>
      <c r="AD172" s="20" t="str">
        <f t="shared" si="11"/>
        <v/>
      </c>
      <c r="AE172" s="4"/>
      <c r="AF172" s="4"/>
      <c r="AG172" s="4"/>
      <c r="AH172" s="4"/>
    </row>
    <row r="173" spans="1:34" ht="27" customHeight="1" x14ac:dyDescent="0.25">
      <c r="A173" s="256"/>
      <c r="B173" s="238"/>
      <c r="C173" s="239"/>
      <c r="D173" s="239"/>
      <c r="E173" s="240"/>
      <c r="F173" s="258"/>
      <c r="G173" s="258"/>
      <c r="H173" s="81" t="str">
        <f>IF(加入依頼書!H173="","",加入依頼書!H173)</f>
        <v/>
      </c>
      <c r="I173" s="87"/>
      <c r="J173" s="87"/>
      <c r="K173" s="87"/>
      <c r="L173" s="262"/>
      <c r="M173" s="263"/>
      <c r="N173" s="264"/>
      <c r="O173" s="251"/>
      <c r="P173" s="252"/>
      <c r="Q173" s="254"/>
      <c r="X173" s="20" t="str">
        <f t="shared" si="9"/>
        <v/>
      </c>
      <c r="Y173" s="61"/>
      <c r="Z173" s="20"/>
      <c r="AC173" s="20" t="str">
        <f t="shared" si="10"/>
        <v/>
      </c>
      <c r="AD173" s="20" t="str">
        <f t="shared" si="11"/>
        <v/>
      </c>
      <c r="AF173" s="4"/>
      <c r="AG173" s="4"/>
      <c r="AH173" s="4"/>
    </row>
    <row r="174" spans="1:34" ht="14.25" customHeight="1" x14ac:dyDescent="0.25">
      <c r="A174" s="255">
        <v>76</v>
      </c>
      <c r="B174" s="235" t="str">
        <f>IF(加入依頼書!B174="","",加入依頼書!B174)</f>
        <v/>
      </c>
      <c r="C174" s="236"/>
      <c r="D174" s="236"/>
      <c r="E174" s="237"/>
      <c r="F174" s="257" t="str">
        <f>IF(加入依頼書!F174="","",加入依頼書!F174)</f>
        <v/>
      </c>
      <c r="G174" s="257" t="str">
        <f>IF(加入依頼書!G174="","",加入依頼書!G174)</f>
        <v/>
      </c>
      <c r="H174" s="80" t="str">
        <f>加入依頼書!H174</f>
        <v>（西暦）</v>
      </c>
      <c r="I174" s="86"/>
      <c r="J174" s="87"/>
      <c r="K174" s="87"/>
      <c r="L174" s="259"/>
      <c r="M174" s="260"/>
      <c r="N174" s="261"/>
      <c r="O174" s="249" t="str">
        <f>IF(加入依頼書!U174="","",加入依頼書!U174)</f>
        <v/>
      </c>
      <c r="P174" s="250"/>
      <c r="Q174" s="253" t="str">
        <f>IF(B174="","",IF(入国状況=1,IF(AND(入国予定日&lt;=DATEVALUE("2025/9/30"),L174&gt;=DATEVALUE("2025/10/1")),"保険料が追加で発生します",""),""))</f>
        <v/>
      </c>
      <c r="X174" s="20" t="str">
        <f t="shared" si="9"/>
        <v/>
      </c>
      <c r="Y174" s="61">
        <f>IF(B174&lt;&gt;"",IF(COUNTA(I174,L174)=2,0,1),0)</f>
        <v>0</v>
      </c>
      <c r="Z174" s="20"/>
      <c r="AA174" s="20"/>
      <c r="AB174" s="20" t="str">
        <f>IF(ISERROR(VLOOKUP(X175,#REF!,AC176,0)*AD175),"",VLOOKUP(X175,#REF!,AC176,0)*AD175)</f>
        <v/>
      </c>
      <c r="AC174" s="20" t="str">
        <f t="shared" si="10"/>
        <v/>
      </c>
      <c r="AD174" s="20" t="str">
        <f t="shared" si="11"/>
        <v/>
      </c>
      <c r="AE174" s="4"/>
      <c r="AF174" s="4"/>
      <c r="AG174" s="4"/>
      <c r="AH174" s="4"/>
    </row>
    <row r="175" spans="1:34" ht="27" customHeight="1" x14ac:dyDescent="0.25">
      <c r="A175" s="256"/>
      <c r="B175" s="238"/>
      <c r="C175" s="239"/>
      <c r="D175" s="239"/>
      <c r="E175" s="240"/>
      <c r="F175" s="258"/>
      <c r="G175" s="258"/>
      <c r="H175" s="81" t="str">
        <f>IF(加入依頼書!H175="","",加入依頼書!H175)</f>
        <v/>
      </c>
      <c r="I175" s="87"/>
      <c r="J175" s="87"/>
      <c r="K175" s="87"/>
      <c r="L175" s="262"/>
      <c r="M175" s="263"/>
      <c r="N175" s="264"/>
      <c r="O175" s="251"/>
      <c r="P175" s="252"/>
      <c r="Q175" s="254"/>
      <c r="X175" s="20" t="str">
        <f t="shared" si="9"/>
        <v/>
      </c>
      <c r="Y175" s="61"/>
      <c r="Z175" s="20"/>
      <c r="AA175" s="20"/>
      <c r="AB175" s="20" t="str">
        <f>IF(ISERROR(VLOOKUP(X176,#REF!,AC177,0)*AD176),"",VLOOKUP(X176,#REF!,AC177,0)*AD176)</f>
        <v/>
      </c>
      <c r="AC175" s="20" t="str">
        <f t="shared" si="10"/>
        <v/>
      </c>
      <c r="AD175" s="20" t="str">
        <f t="shared" si="11"/>
        <v/>
      </c>
      <c r="AE175" s="4"/>
      <c r="AF175" s="4"/>
      <c r="AG175" s="4"/>
      <c r="AH175" s="4"/>
    </row>
    <row r="176" spans="1:34" ht="14.25" customHeight="1" x14ac:dyDescent="0.25">
      <c r="A176" s="255">
        <v>77</v>
      </c>
      <c r="B176" s="235" t="str">
        <f>IF(加入依頼書!B176="","",加入依頼書!B176)</f>
        <v/>
      </c>
      <c r="C176" s="236"/>
      <c r="D176" s="236"/>
      <c r="E176" s="237"/>
      <c r="F176" s="257" t="str">
        <f>IF(加入依頼書!F176="","",加入依頼書!F176)</f>
        <v/>
      </c>
      <c r="G176" s="257" t="str">
        <f>IF(加入依頼書!G176="","",加入依頼書!G176)</f>
        <v/>
      </c>
      <c r="H176" s="80" t="str">
        <f>加入依頼書!H176</f>
        <v>（西暦）</v>
      </c>
      <c r="I176" s="86"/>
      <c r="J176" s="87"/>
      <c r="K176" s="87"/>
      <c r="L176" s="259"/>
      <c r="M176" s="260"/>
      <c r="N176" s="261"/>
      <c r="O176" s="249" t="str">
        <f>IF(加入依頼書!U176="","",加入依頼書!U176)</f>
        <v/>
      </c>
      <c r="P176" s="250"/>
      <c r="Q176" s="253" t="str">
        <f>IF(B176="","",IF(入国状況=1,IF(AND(入国予定日&lt;=DATEVALUE("2025/9/30"),L176&gt;=DATEVALUE("2025/10/1")),"保険料が追加で発生します",""),""))</f>
        <v/>
      </c>
      <c r="X176" s="20" t="str">
        <f t="shared" si="9"/>
        <v/>
      </c>
      <c r="Y176" s="61">
        <f>IF(B176&lt;&gt;"",IF(COUNTA(I176,L176)=2,0,1),0)</f>
        <v>0</v>
      </c>
      <c r="Z176" s="20"/>
      <c r="AA176" s="20"/>
      <c r="AB176" s="20" t="str">
        <f>IF(ISERROR(VLOOKUP(X177,#REF!,AC178,0)*AD177),"",VLOOKUP(X177,#REF!,AC178,0)*AD177)</f>
        <v/>
      </c>
      <c r="AC176" s="20" t="str">
        <f t="shared" si="10"/>
        <v/>
      </c>
      <c r="AD176" s="20" t="str">
        <f t="shared" si="11"/>
        <v/>
      </c>
      <c r="AE176" s="4"/>
      <c r="AF176" s="4"/>
      <c r="AG176" s="4"/>
      <c r="AH176" s="4"/>
    </row>
    <row r="177" spans="1:34" ht="27" customHeight="1" x14ac:dyDescent="0.25">
      <c r="A177" s="256"/>
      <c r="B177" s="238"/>
      <c r="C177" s="239"/>
      <c r="D177" s="239"/>
      <c r="E177" s="240"/>
      <c r="F177" s="258"/>
      <c r="G177" s="258"/>
      <c r="H177" s="81" t="str">
        <f>IF(加入依頼書!H177="","",加入依頼書!H177)</f>
        <v/>
      </c>
      <c r="I177" s="87"/>
      <c r="J177" s="87"/>
      <c r="K177" s="87"/>
      <c r="L177" s="262"/>
      <c r="M177" s="263"/>
      <c r="N177" s="264"/>
      <c r="O177" s="251"/>
      <c r="P177" s="252"/>
      <c r="Q177" s="254"/>
      <c r="X177" s="20" t="str">
        <f t="shared" si="9"/>
        <v/>
      </c>
      <c r="Y177" s="61"/>
      <c r="Z177" s="20"/>
      <c r="AA177" s="20"/>
      <c r="AB177" s="20" t="str">
        <f>IF(ISERROR(VLOOKUP(X178,#REF!,AC179,0)*AD178),"",VLOOKUP(X178,#REF!,AC179,0)*AD178)</f>
        <v/>
      </c>
      <c r="AC177" s="20" t="str">
        <f t="shared" si="10"/>
        <v/>
      </c>
      <c r="AD177" s="20" t="str">
        <f t="shared" si="11"/>
        <v/>
      </c>
      <c r="AE177" s="4"/>
      <c r="AF177" s="4"/>
      <c r="AG177" s="4"/>
      <c r="AH177" s="4"/>
    </row>
    <row r="178" spans="1:34" ht="14.25" customHeight="1" x14ac:dyDescent="0.25">
      <c r="A178" s="255">
        <v>78</v>
      </c>
      <c r="B178" s="235" t="str">
        <f>IF(加入依頼書!B178="","",加入依頼書!B178)</f>
        <v/>
      </c>
      <c r="C178" s="236"/>
      <c r="D178" s="236"/>
      <c r="E178" s="237"/>
      <c r="F178" s="257" t="str">
        <f>IF(加入依頼書!F178="","",加入依頼書!F178)</f>
        <v/>
      </c>
      <c r="G178" s="257" t="str">
        <f>IF(加入依頼書!G178="","",加入依頼書!G178)</f>
        <v/>
      </c>
      <c r="H178" s="80" t="str">
        <f>加入依頼書!H178</f>
        <v>（西暦）</v>
      </c>
      <c r="I178" s="86"/>
      <c r="J178" s="87"/>
      <c r="K178" s="87"/>
      <c r="L178" s="259"/>
      <c r="M178" s="260"/>
      <c r="N178" s="261"/>
      <c r="O178" s="249" t="str">
        <f>IF(加入依頼書!U178="","",加入依頼書!U178)</f>
        <v/>
      </c>
      <c r="P178" s="250"/>
      <c r="Q178" s="253" t="str">
        <f>IF(B178="","",IF(入国状況=1,IF(AND(入国予定日&lt;=DATEVALUE("2025/9/30"),L178&gt;=DATEVALUE("2025/10/1")),"保険料が追加で発生します",""),""))</f>
        <v/>
      </c>
      <c r="X178" s="20" t="str">
        <f t="shared" si="9"/>
        <v/>
      </c>
      <c r="Y178" s="61">
        <f>IF(B178&lt;&gt;"",IF(COUNTA(I178,L178)=2,0,1),0)</f>
        <v>0</v>
      </c>
      <c r="Z178" s="20"/>
      <c r="AA178" s="20"/>
      <c r="AB178" s="20" t="str">
        <f>IF(ISERROR(VLOOKUP(X179,#REF!,AC180,0)*AD179),"",VLOOKUP(X179,#REF!,AC180,0)*AD179)</f>
        <v/>
      </c>
      <c r="AC178" s="20" t="str">
        <f t="shared" si="10"/>
        <v/>
      </c>
      <c r="AD178" s="20" t="str">
        <f t="shared" si="11"/>
        <v/>
      </c>
      <c r="AE178" s="4"/>
      <c r="AF178" s="4"/>
      <c r="AG178" s="4"/>
      <c r="AH178" s="4"/>
    </row>
    <row r="179" spans="1:34" ht="27" customHeight="1" x14ac:dyDescent="0.25">
      <c r="A179" s="256"/>
      <c r="B179" s="238"/>
      <c r="C179" s="239"/>
      <c r="D179" s="239"/>
      <c r="E179" s="240"/>
      <c r="F179" s="258"/>
      <c r="G179" s="258"/>
      <c r="H179" s="81" t="str">
        <f>IF(加入依頼書!H179="","",加入依頼書!H179)</f>
        <v/>
      </c>
      <c r="I179" s="87"/>
      <c r="J179" s="87"/>
      <c r="K179" s="87"/>
      <c r="L179" s="262"/>
      <c r="M179" s="263"/>
      <c r="N179" s="264"/>
      <c r="O179" s="251"/>
      <c r="P179" s="252"/>
      <c r="Q179" s="254"/>
      <c r="X179" s="20" t="str">
        <f t="shared" si="9"/>
        <v/>
      </c>
      <c r="Y179" s="61"/>
      <c r="Z179" s="20"/>
      <c r="AA179" s="20"/>
      <c r="AB179" s="20" t="str">
        <f>IF(ISERROR(VLOOKUP(X180,#REF!,AC181,0)*AD180),"",VLOOKUP(X180,#REF!,AC181,0)*AD180)</f>
        <v/>
      </c>
      <c r="AC179" s="20" t="str">
        <f t="shared" si="10"/>
        <v/>
      </c>
      <c r="AD179" s="20" t="str">
        <f t="shared" si="11"/>
        <v/>
      </c>
      <c r="AE179" s="4"/>
      <c r="AF179" s="4"/>
      <c r="AG179" s="4"/>
      <c r="AH179" s="4"/>
    </row>
    <row r="180" spans="1:34" ht="14.25" customHeight="1" x14ac:dyDescent="0.25">
      <c r="A180" s="255">
        <v>79</v>
      </c>
      <c r="B180" s="235" t="str">
        <f>IF(加入依頼書!B180="","",加入依頼書!B180)</f>
        <v/>
      </c>
      <c r="C180" s="236"/>
      <c r="D180" s="236"/>
      <c r="E180" s="237"/>
      <c r="F180" s="257" t="str">
        <f>IF(加入依頼書!F180="","",加入依頼書!F180)</f>
        <v/>
      </c>
      <c r="G180" s="257" t="str">
        <f>IF(加入依頼書!G180="","",加入依頼書!G180)</f>
        <v/>
      </c>
      <c r="H180" s="80" t="str">
        <f>加入依頼書!H180</f>
        <v>（西暦）</v>
      </c>
      <c r="I180" s="86"/>
      <c r="J180" s="87"/>
      <c r="K180" s="87"/>
      <c r="L180" s="259"/>
      <c r="M180" s="260"/>
      <c r="N180" s="261"/>
      <c r="O180" s="249" t="str">
        <f>IF(加入依頼書!U180="","",加入依頼書!U180)</f>
        <v/>
      </c>
      <c r="P180" s="250"/>
      <c r="Q180" s="253" t="str">
        <f>IF(B180="","",IF(入国状況=1,IF(AND(入国予定日&lt;=DATEVALUE("2025/9/30"),L180&gt;=DATEVALUE("2025/10/1")),"保険料が追加で発生します",""),""))</f>
        <v/>
      </c>
      <c r="X180" s="20" t="str">
        <f t="shared" si="9"/>
        <v/>
      </c>
      <c r="Y180" s="61">
        <f>IF(B180&lt;&gt;"",IF(COUNTA(I180,L180)=2,0,1),0)</f>
        <v>0</v>
      </c>
      <c r="Z180" s="20"/>
      <c r="AA180" s="20"/>
      <c r="AB180" s="20" t="str">
        <f>IF(ISERROR(VLOOKUP(X181,#REF!,AC182,0)*AD181),"",VLOOKUP(X181,#REF!,AC182,0)*AD181)</f>
        <v/>
      </c>
      <c r="AC180" s="20" t="str">
        <f t="shared" si="10"/>
        <v/>
      </c>
      <c r="AD180" s="20" t="str">
        <f t="shared" si="11"/>
        <v/>
      </c>
      <c r="AE180" s="4"/>
      <c r="AF180" s="4"/>
      <c r="AG180" s="4"/>
      <c r="AH180" s="4"/>
    </row>
    <row r="181" spans="1:34" ht="27" customHeight="1" x14ac:dyDescent="0.25">
      <c r="A181" s="256"/>
      <c r="B181" s="238"/>
      <c r="C181" s="239"/>
      <c r="D181" s="239"/>
      <c r="E181" s="240"/>
      <c r="F181" s="258"/>
      <c r="G181" s="258"/>
      <c r="H181" s="81" t="str">
        <f>IF(加入依頼書!H181="","",加入依頼書!H181)</f>
        <v/>
      </c>
      <c r="I181" s="87"/>
      <c r="J181" s="87"/>
      <c r="K181" s="87"/>
      <c r="L181" s="262"/>
      <c r="M181" s="263"/>
      <c r="N181" s="264"/>
      <c r="O181" s="251"/>
      <c r="P181" s="252"/>
      <c r="Q181" s="254"/>
      <c r="X181" s="20" t="str">
        <f t="shared" si="9"/>
        <v/>
      </c>
      <c r="Y181" s="61"/>
      <c r="Z181" s="20"/>
      <c r="AA181" s="20"/>
      <c r="AB181" s="20" t="str">
        <f>IF(ISERROR(VLOOKUP(X182,#REF!,AC183,0)*AD182),"",VLOOKUP(X182,#REF!,AC183,0)*AD182)</f>
        <v/>
      </c>
      <c r="AC181" s="20" t="str">
        <f t="shared" si="10"/>
        <v/>
      </c>
      <c r="AD181" s="20" t="str">
        <f t="shared" si="11"/>
        <v/>
      </c>
      <c r="AE181" s="4"/>
      <c r="AF181" s="4"/>
      <c r="AG181" s="4"/>
      <c r="AH181" s="4"/>
    </row>
    <row r="182" spans="1:34" ht="14.25" customHeight="1" x14ac:dyDescent="0.25">
      <c r="A182" s="255">
        <v>80</v>
      </c>
      <c r="B182" s="235" t="str">
        <f>IF(加入依頼書!B182="","",加入依頼書!B182)</f>
        <v/>
      </c>
      <c r="C182" s="236"/>
      <c r="D182" s="236"/>
      <c r="E182" s="237"/>
      <c r="F182" s="257" t="str">
        <f>IF(加入依頼書!F182="","",加入依頼書!F182)</f>
        <v/>
      </c>
      <c r="G182" s="257" t="str">
        <f>IF(加入依頼書!G182="","",加入依頼書!G182)</f>
        <v/>
      </c>
      <c r="H182" s="80" t="str">
        <f>加入依頼書!H182</f>
        <v>（西暦）</v>
      </c>
      <c r="I182" s="86"/>
      <c r="J182" s="87"/>
      <c r="K182" s="87"/>
      <c r="L182" s="259"/>
      <c r="M182" s="260"/>
      <c r="N182" s="261"/>
      <c r="O182" s="249" t="str">
        <f>IF(加入依頼書!U182="","",加入依頼書!U182)</f>
        <v/>
      </c>
      <c r="P182" s="250"/>
      <c r="Q182" s="253" t="str">
        <f>IF(B182="","",IF(入国状況=1,IF(AND(入国予定日&lt;=DATEVALUE("2025/9/30"),L182&gt;=DATEVALUE("2025/10/1")),"保険料が追加で発生します",""),""))</f>
        <v/>
      </c>
      <c r="X182" s="20" t="str">
        <f t="shared" si="9"/>
        <v/>
      </c>
      <c r="Y182" s="61">
        <f>IF(B182&lt;&gt;"",IF(COUNTA(I182,L182)=2,0,1),0)</f>
        <v>0</v>
      </c>
      <c r="Z182" s="20"/>
      <c r="AA182" s="20"/>
      <c r="AB182" s="20" t="str">
        <f>IF(ISERROR(VLOOKUP(X183,#REF!,AC184,0)*AD183),"",VLOOKUP(X183,#REF!,AC184,0)*AD183)</f>
        <v/>
      </c>
      <c r="AC182" s="20" t="str">
        <f t="shared" si="10"/>
        <v/>
      </c>
      <c r="AD182" s="20" t="str">
        <f t="shared" si="11"/>
        <v/>
      </c>
      <c r="AE182" s="4"/>
      <c r="AF182" s="4"/>
      <c r="AG182" s="4"/>
      <c r="AH182" s="4"/>
    </row>
    <row r="183" spans="1:34" ht="27" customHeight="1" x14ac:dyDescent="0.25">
      <c r="A183" s="256"/>
      <c r="B183" s="238"/>
      <c r="C183" s="239"/>
      <c r="D183" s="239"/>
      <c r="E183" s="240"/>
      <c r="F183" s="258"/>
      <c r="G183" s="258"/>
      <c r="H183" s="81" t="str">
        <f>IF(加入依頼書!H183="","",加入依頼書!H183)</f>
        <v/>
      </c>
      <c r="I183" s="87"/>
      <c r="J183" s="87"/>
      <c r="K183" s="87"/>
      <c r="L183" s="262"/>
      <c r="M183" s="263"/>
      <c r="N183" s="264"/>
      <c r="O183" s="251"/>
      <c r="P183" s="252"/>
      <c r="Q183" s="254"/>
      <c r="X183" s="20" t="str">
        <f t="shared" si="9"/>
        <v/>
      </c>
      <c r="Y183" s="61"/>
      <c r="Z183" s="20"/>
      <c r="AC183" s="20" t="str">
        <f t="shared" si="10"/>
        <v/>
      </c>
      <c r="AD183" s="20" t="str">
        <f t="shared" si="11"/>
        <v/>
      </c>
      <c r="AF183" s="4"/>
      <c r="AG183" s="4"/>
      <c r="AH183" s="4"/>
    </row>
    <row r="184" spans="1:34" ht="14.25" customHeight="1" x14ac:dyDescent="0.25">
      <c r="A184" s="255">
        <v>81</v>
      </c>
      <c r="B184" s="235" t="str">
        <f>IF(加入依頼書!B184="","",加入依頼書!B184)</f>
        <v/>
      </c>
      <c r="C184" s="236"/>
      <c r="D184" s="236"/>
      <c r="E184" s="237"/>
      <c r="F184" s="257" t="str">
        <f>IF(加入依頼書!F184="","",加入依頼書!F184)</f>
        <v/>
      </c>
      <c r="G184" s="257" t="str">
        <f>IF(加入依頼書!G184="","",加入依頼書!G184)</f>
        <v/>
      </c>
      <c r="H184" s="80" t="str">
        <f>加入依頼書!H184</f>
        <v>（西暦）</v>
      </c>
      <c r="I184" s="86"/>
      <c r="J184" s="87"/>
      <c r="K184" s="87"/>
      <c r="L184" s="259"/>
      <c r="M184" s="260"/>
      <c r="N184" s="261"/>
      <c r="O184" s="249" t="str">
        <f>IF(加入依頼書!U184="","",加入依頼書!U184)</f>
        <v/>
      </c>
      <c r="P184" s="250"/>
      <c r="Q184" s="253" t="str">
        <f>IF(B184="","",IF(入国状況=1,IF(AND(入国予定日&lt;=DATEVALUE("2025/9/30"),L184&gt;=DATEVALUE("2025/10/1")),"保険料が追加で発生します",""),""))</f>
        <v/>
      </c>
      <c r="X184" s="20" t="str">
        <f t="shared" si="9"/>
        <v/>
      </c>
      <c r="Y184" s="61">
        <f>IF(B184&lt;&gt;"",IF(COUNTA(I184,L184)=2,0,1),0)</f>
        <v>0</v>
      </c>
      <c r="Z184" s="20"/>
      <c r="AA184" s="20"/>
      <c r="AB184" s="20" t="str">
        <f>IF(ISERROR(VLOOKUP(X185,#REF!,AC186,0)*AD185),"",VLOOKUP(X185,#REF!,AC186,0)*AD185)</f>
        <v/>
      </c>
      <c r="AC184" s="20" t="str">
        <f t="shared" si="10"/>
        <v/>
      </c>
      <c r="AD184" s="20" t="str">
        <f t="shared" si="11"/>
        <v/>
      </c>
      <c r="AE184" s="4"/>
      <c r="AF184" s="4"/>
      <c r="AG184" s="4"/>
      <c r="AH184" s="4"/>
    </row>
    <row r="185" spans="1:34" ht="27" customHeight="1" x14ac:dyDescent="0.25">
      <c r="A185" s="256"/>
      <c r="B185" s="238"/>
      <c r="C185" s="239"/>
      <c r="D185" s="239"/>
      <c r="E185" s="240"/>
      <c r="F185" s="258"/>
      <c r="G185" s="258"/>
      <c r="H185" s="81" t="str">
        <f>IF(加入依頼書!H185="","",加入依頼書!H185)</f>
        <v/>
      </c>
      <c r="I185" s="87"/>
      <c r="J185" s="87"/>
      <c r="K185" s="87"/>
      <c r="L185" s="262"/>
      <c r="M185" s="263"/>
      <c r="N185" s="264"/>
      <c r="O185" s="251"/>
      <c r="P185" s="252"/>
      <c r="Q185" s="254"/>
      <c r="X185" s="20" t="str">
        <f t="shared" si="9"/>
        <v/>
      </c>
      <c r="Y185" s="61"/>
      <c r="Z185" s="20"/>
      <c r="AA185" s="20"/>
      <c r="AB185" s="20" t="str">
        <f>IF(ISERROR(VLOOKUP(X186,#REF!,AC187,0)*AD186),"",VLOOKUP(X186,#REF!,AC187,0)*AD186)</f>
        <v/>
      </c>
      <c r="AC185" s="20" t="str">
        <f t="shared" si="10"/>
        <v/>
      </c>
      <c r="AD185" s="20" t="str">
        <f t="shared" si="11"/>
        <v/>
      </c>
      <c r="AE185" s="4"/>
      <c r="AF185" s="4"/>
      <c r="AG185" s="4"/>
      <c r="AH185" s="4"/>
    </row>
    <row r="186" spans="1:34" ht="14.25" customHeight="1" x14ac:dyDescent="0.25">
      <c r="A186" s="255">
        <v>82</v>
      </c>
      <c r="B186" s="235" t="str">
        <f>IF(加入依頼書!B186="","",加入依頼書!B186)</f>
        <v/>
      </c>
      <c r="C186" s="236"/>
      <c r="D186" s="236"/>
      <c r="E186" s="237"/>
      <c r="F186" s="257" t="str">
        <f>IF(加入依頼書!F186="","",加入依頼書!F186)</f>
        <v/>
      </c>
      <c r="G186" s="257" t="str">
        <f>IF(加入依頼書!G186="","",加入依頼書!G186)</f>
        <v/>
      </c>
      <c r="H186" s="80" t="str">
        <f>加入依頼書!H186</f>
        <v>（西暦）</v>
      </c>
      <c r="I186" s="86"/>
      <c r="J186" s="87"/>
      <c r="K186" s="87"/>
      <c r="L186" s="259"/>
      <c r="M186" s="260"/>
      <c r="N186" s="261"/>
      <c r="O186" s="249" t="str">
        <f>IF(加入依頼書!U186="","",加入依頼書!U186)</f>
        <v/>
      </c>
      <c r="P186" s="250"/>
      <c r="Q186" s="253" t="str">
        <f>IF(B186="","",IF(入国状況=1,IF(AND(入国予定日&lt;=DATEVALUE("2025/9/30"),L186&gt;=DATEVALUE("2025/10/1")),"保険料が追加で発生します",""),""))</f>
        <v/>
      </c>
      <c r="X186" s="20" t="str">
        <f t="shared" si="9"/>
        <v/>
      </c>
      <c r="Y186" s="61">
        <f>IF(B186&lt;&gt;"",IF(COUNTA(I186,L186)=2,0,1),0)</f>
        <v>0</v>
      </c>
      <c r="Z186" s="20"/>
      <c r="AA186" s="20"/>
      <c r="AB186" s="20" t="str">
        <f>IF(ISERROR(VLOOKUP(X187,#REF!,AC188,0)*AD187),"",VLOOKUP(X187,#REF!,AC188,0)*AD187)</f>
        <v/>
      </c>
      <c r="AC186" s="20" t="str">
        <f t="shared" si="10"/>
        <v/>
      </c>
      <c r="AD186" s="20" t="str">
        <f t="shared" si="11"/>
        <v/>
      </c>
      <c r="AE186" s="4"/>
      <c r="AF186" s="4"/>
      <c r="AG186" s="4"/>
      <c r="AH186" s="4"/>
    </row>
    <row r="187" spans="1:34" ht="27" customHeight="1" x14ac:dyDescent="0.25">
      <c r="A187" s="256"/>
      <c r="B187" s="238"/>
      <c r="C187" s="239"/>
      <c r="D187" s="239"/>
      <c r="E187" s="240"/>
      <c r="F187" s="258"/>
      <c r="G187" s="258"/>
      <c r="H187" s="81" t="str">
        <f>IF(加入依頼書!H187="","",加入依頼書!H187)</f>
        <v/>
      </c>
      <c r="I187" s="87"/>
      <c r="J187" s="87"/>
      <c r="K187" s="87"/>
      <c r="L187" s="262"/>
      <c r="M187" s="263"/>
      <c r="N187" s="264"/>
      <c r="O187" s="251"/>
      <c r="P187" s="252"/>
      <c r="Q187" s="254"/>
      <c r="X187" s="20" t="str">
        <f t="shared" si="9"/>
        <v/>
      </c>
      <c r="Y187" s="61"/>
      <c r="Z187" s="20"/>
      <c r="AA187" s="20"/>
      <c r="AB187" s="20" t="str">
        <f>IF(ISERROR(VLOOKUP(X188,#REF!,AC189,0)*AD188),"",VLOOKUP(X188,#REF!,AC189,0)*AD188)</f>
        <v/>
      </c>
      <c r="AC187" s="20" t="str">
        <f t="shared" si="10"/>
        <v/>
      </c>
      <c r="AD187" s="20" t="str">
        <f t="shared" si="11"/>
        <v/>
      </c>
      <c r="AE187" s="4"/>
      <c r="AF187" s="4"/>
      <c r="AG187" s="4"/>
      <c r="AH187" s="4"/>
    </row>
    <row r="188" spans="1:34" ht="14.25" customHeight="1" x14ac:dyDescent="0.25">
      <c r="A188" s="255">
        <v>83</v>
      </c>
      <c r="B188" s="235" t="str">
        <f>IF(加入依頼書!B188="","",加入依頼書!B188)</f>
        <v/>
      </c>
      <c r="C188" s="236"/>
      <c r="D188" s="236"/>
      <c r="E188" s="237"/>
      <c r="F188" s="257" t="str">
        <f>IF(加入依頼書!F188="","",加入依頼書!F188)</f>
        <v/>
      </c>
      <c r="G188" s="257" t="str">
        <f>IF(加入依頼書!G188="","",加入依頼書!G188)</f>
        <v/>
      </c>
      <c r="H188" s="80" t="str">
        <f>加入依頼書!H188</f>
        <v>（西暦）</v>
      </c>
      <c r="I188" s="86"/>
      <c r="J188" s="87"/>
      <c r="K188" s="87"/>
      <c r="L188" s="259"/>
      <c r="M188" s="260"/>
      <c r="N188" s="261"/>
      <c r="O188" s="249" t="str">
        <f>IF(加入依頼書!U188="","",加入依頼書!U188)</f>
        <v/>
      </c>
      <c r="P188" s="250"/>
      <c r="Q188" s="253" t="str">
        <f>IF(B188="","",IF(入国状況=1,IF(AND(入国予定日&lt;=DATEVALUE("2025/9/30"),L188&gt;=DATEVALUE("2025/10/1")),"保険料が追加で発生します",""),""))</f>
        <v/>
      </c>
      <c r="X188" s="20" t="str">
        <f t="shared" si="9"/>
        <v/>
      </c>
      <c r="Y188" s="61">
        <f>IF(B188&lt;&gt;"",IF(COUNTA(I188,L188)=2,0,1),0)</f>
        <v>0</v>
      </c>
      <c r="Z188" s="20"/>
      <c r="AA188" s="20"/>
      <c r="AB188" s="20" t="str">
        <f>IF(ISERROR(VLOOKUP(X189,#REF!,AC190,0)*AD189),"",VLOOKUP(X189,#REF!,AC190,0)*AD189)</f>
        <v/>
      </c>
      <c r="AC188" s="20" t="str">
        <f t="shared" si="10"/>
        <v/>
      </c>
      <c r="AD188" s="20" t="str">
        <f t="shared" si="11"/>
        <v/>
      </c>
      <c r="AE188" s="4"/>
      <c r="AF188" s="4"/>
      <c r="AG188" s="4"/>
      <c r="AH188" s="4"/>
    </row>
    <row r="189" spans="1:34" ht="27" customHeight="1" x14ac:dyDescent="0.25">
      <c r="A189" s="256"/>
      <c r="B189" s="238"/>
      <c r="C189" s="239"/>
      <c r="D189" s="239"/>
      <c r="E189" s="240"/>
      <c r="F189" s="258"/>
      <c r="G189" s="258"/>
      <c r="H189" s="81" t="str">
        <f>IF(加入依頼書!H189="","",加入依頼書!H189)</f>
        <v/>
      </c>
      <c r="I189" s="87"/>
      <c r="J189" s="87"/>
      <c r="K189" s="87"/>
      <c r="L189" s="262"/>
      <c r="M189" s="263"/>
      <c r="N189" s="264"/>
      <c r="O189" s="251"/>
      <c r="P189" s="252"/>
      <c r="Q189" s="254"/>
      <c r="X189" s="20" t="str">
        <f t="shared" si="9"/>
        <v/>
      </c>
      <c r="Y189" s="61"/>
      <c r="Z189" s="20"/>
      <c r="AA189" s="20"/>
      <c r="AB189" s="20" t="str">
        <f>IF(ISERROR(VLOOKUP(X190,#REF!,AC191,0)*AD190),"",VLOOKUP(X190,#REF!,AC191,0)*AD190)</f>
        <v/>
      </c>
      <c r="AC189" s="20" t="str">
        <f t="shared" si="10"/>
        <v/>
      </c>
      <c r="AD189" s="20" t="str">
        <f t="shared" si="11"/>
        <v/>
      </c>
      <c r="AE189" s="4"/>
      <c r="AF189" s="4"/>
      <c r="AG189" s="4"/>
      <c r="AH189" s="4"/>
    </row>
    <row r="190" spans="1:34" ht="14.25" customHeight="1" x14ac:dyDescent="0.25">
      <c r="A190" s="255">
        <v>84</v>
      </c>
      <c r="B190" s="235" t="str">
        <f>IF(加入依頼書!B190="","",加入依頼書!B190)</f>
        <v/>
      </c>
      <c r="C190" s="236"/>
      <c r="D190" s="236"/>
      <c r="E190" s="237"/>
      <c r="F190" s="257" t="str">
        <f>IF(加入依頼書!F190="","",加入依頼書!F190)</f>
        <v/>
      </c>
      <c r="G190" s="257" t="str">
        <f>IF(加入依頼書!G190="","",加入依頼書!G190)</f>
        <v/>
      </c>
      <c r="H190" s="80" t="str">
        <f>加入依頼書!H190</f>
        <v>（西暦）</v>
      </c>
      <c r="I190" s="86"/>
      <c r="J190" s="87"/>
      <c r="K190" s="87"/>
      <c r="L190" s="259"/>
      <c r="M190" s="260"/>
      <c r="N190" s="261"/>
      <c r="O190" s="249" t="str">
        <f>IF(加入依頼書!U190="","",加入依頼書!U190)</f>
        <v/>
      </c>
      <c r="P190" s="250"/>
      <c r="Q190" s="253" t="str">
        <f>IF(B190="","",IF(入国状況=1,IF(AND(入国予定日&lt;=DATEVALUE("2025/9/30"),L190&gt;=DATEVALUE("2025/10/1")),"保険料が追加で発生します",""),""))</f>
        <v/>
      </c>
      <c r="X190" s="20" t="str">
        <f t="shared" si="9"/>
        <v/>
      </c>
      <c r="Y190" s="61">
        <f>IF(B190&lt;&gt;"",IF(COUNTA(I190,L190)=2,0,1),0)</f>
        <v>0</v>
      </c>
      <c r="Z190" s="20"/>
      <c r="AA190" s="20"/>
      <c r="AB190" s="20" t="str">
        <f>IF(ISERROR(VLOOKUP(X191,#REF!,AC192,0)*AD191),"",VLOOKUP(X191,#REF!,AC192,0)*AD191)</f>
        <v/>
      </c>
      <c r="AC190" s="20" t="str">
        <f t="shared" si="10"/>
        <v/>
      </c>
      <c r="AD190" s="20" t="str">
        <f t="shared" si="11"/>
        <v/>
      </c>
      <c r="AE190" s="4"/>
      <c r="AF190" s="4"/>
      <c r="AG190" s="4"/>
      <c r="AH190" s="4"/>
    </row>
    <row r="191" spans="1:34" ht="27" customHeight="1" x14ac:dyDescent="0.25">
      <c r="A191" s="256"/>
      <c r="B191" s="238"/>
      <c r="C191" s="239"/>
      <c r="D191" s="239"/>
      <c r="E191" s="240"/>
      <c r="F191" s="258"/>
      <c r="G191" s="258"/>
      <c r="H191" s="81" t="str">
        <f>IF(加入依頼書!H191="","",加入依頼書!H191)</f>
        <v/>
      </c>
      <c r="I191" s="87"/>
      <c r="J191" s="87"/>
      <c r="K191" s="87"/>
      <c r="L191" s="262"/>
      <c r="M191" s="263"/>
      <c r="N191" s="264"/>
      <c r="O191" s="251"/>
      <c r="P191" s="252"/>
      <c r="Q191" s="254"/>
      <c r="X191" s="20" t="str">
        <f t="shared" si="9"/>
        <v/>
      </c>
      <c r="Y191" s="61"/>
      <c r="Z191" s="20"/>
      <c r="AA191" s="20"/>
      <c r="AB191" s="20" t="str">
        <f>IF(ISERROR(VLOOKUP(X192,#REF!,AC193,0)*AD192),"",VLOOKUP(X192,#REF!,AC193,0)*AD192)</f>
        <v/>
      </c>
      <c r="AC191" s="20" t="str">
        <f t="shared" si="10"/>
        <v/>
      </c>
      <c r="AD191" s="20" t="str">
        <f t="shared" si="11"/>
        <v/>
      </c>
      <c r="AE191" s="4"/>
      <c r="AF191" s="4"/>
      <c r="AG191" s="4"/>
      <c r="AH191" s="4"/>
    </row>
    <row r="192" spans="1:34" ht="14.25" customHeight="1" x14ac:dyDescent="0.25">
      <c r="A192" s="255">
        <v>85</v>
      </c>
      <c r="B192" s="235" t="str">
        <f>IF(加入依頼書!B192="","",加入依頼書!B192)</f>
        <v/>
      </c>
      <c r="C192" s="236"/>
      <c r="D192" s="236"/>
      <c r="E192" s="237"/>
      <c r="F192" s="257" t="str">
        <f>IF(加入依頼書!F192="","",加入依頼書!F192)</f>
        <v/>
      </c>
      <c r="G192" s="257" t="str">
        <f>IF(加入依頼書!G192="","",加入依頼書!G192)</f>
        <v/>
      </c>
      <c r="H192" s="80" t="str">
        <f>加入依頼書!H192</f>
        <v>（西暦）</v>
      </c>
      <c r="I192" s="86"/>
      <c r="J192" s="87"/>
      <c r="K192" s="87"/>
      <c r="L192" s="259"/>
      <c r="M192" s="260"/>
      <c r="N192" s="261"/>
      <c r="O192" s="249" t="str">
        <f>IF(加入依頼書!U192="","",加入依頼書!U192)</f>
        <v/>
      </c>
      <c r="P192" s="250"/>
      <c r="Q192" s="253" t="str">
        <f>IF(B192="","",IF(入国状況=1,IF(AND(入国予定日&lt;=DATEVALUE("2025/9/30"),L192&gt;=DATEVALUE("2025/10/1")),"保険料が追加で発生します",""),""))</f>
        <v/>
      </c>
      <c r="X192" s="20" t="str">
        <f t="shared" ref="X192:X255" si="12">CONCATENATE(O192,P192)</f>
        <v/>
      </c>
      <c r="Y192" s="61">
        <f>IF(B192&lt;&gt;"",IF(COUNTA(I192,L192)=2,0,1),0)</f>
        <v>0</v>
      </c>
      <c r="Z192" s="20"/>
      <c r="AA192" s="20"/>
      <c r="AB192" s="20" t="str">
        <f>IF(ISERROR(VLOOKUP(X193,#REF!,AC194,0)*AD193),"",VLOOKUP(X193,#REF!,AC194,0)*AD193)</f>
        <v/>
      </c>
      <c r="AC192" s="20" t="str">
        <f t="shared" ref="AC192:AC255" si="13">IF(ISERROR(VLOOKUP(I191,$AB$1:$AC$14,2,0)),"",VLOOKUP(I191,$AB$1:$AC$14,2,0))</f>
        <v/>
      </c>
      <c r="AD192" s="20" t="str">
        <f t="shared" ref="AD192:AD255" si="14">IF(ISERROR(VLOOKUP(Q192,$AD$1:$AE$7,2,FALSE)),"",VLOOKUP(Q192,$AD$1:$AE$7,2,FALSE))</f>
        <v/>
      </c>
      <c r="AE192" s="4"/>
      <c r="AF192" s="4"/>
      <c r="AG192" s="4"/>
      <c r="AH192" s="4"/>
    </row>
    <row r="193" spans="1:34" ht="27" customHeight="1" x14ac:dyDescent="0.25">
      <c r="A193" s="256"/>
      <c r="B193" s="238"/>
      <c r="C193" s="239"/>
      <c r="D193" s="239"/>
      <c r="E193" s="240"/>
      <c r="F193" s="258"/>
      <c r="G193" s="258"/>
      <c r="H193" s="81" t="str">
        <f>IF(加入依頼書!H193="","",加入依頼書!H193)</f>
        <v/>
      </c>
      <c r="I193" s="87"/>
      <c r="J193" s="87"/>
      <c r="K193" s="87"/>
      <c r="L193" s="262"/>
      <c r="M193" s="263"/>
      <c r="N193" s="264"/>
      <c r="O193" s="251"/>
      <c r="P193" s="252"/>
      <c r="Q193" s="254"/>
      <c r="X193" s="20" t="str">
        <f t="shared" si="12"/>
        <v/>
      </c>
      <c r="Y193" s="61"/>
      <c r="Z193" s="20"/>
      <c r="AC193" s="20" t="str">
        <f t="shared" si="13"/>
        <v/>
      </c>
      <c r="AD193" s="20" t="str">
        <f t="shared" si="14"/>
        <v/>
      </c>
      <c r="AF193" s="4"/>
      <c r="AG193" s="4"/>
      <c r="AH193" s="4"/>
    </row>
    <row r="194" spans="1:34" ht="14.25" customHeight="1" x14ac:dyDescent="0.25">
      <c r="A194" s="255">
        <v>86</v>
      </c>
      <c r="B194" s="235" t="str">
        <f>IF(加入依頼書!B194="","",加入依頼書!B194)</f>
        <v/>
      </c>
      <c r="C194" s="236"/>
      <c r="D194" s="236"/>
      <c r="E194" s="237"/>
      <c r="F194" s="257" t="str">
        <f>IF(加入依頼書!F194="","",加入依頼書!F194)</f>
        <v/>
      </c>
      <c r="G194" s="257" t="str">
        <f>IF(加入依頼書!G194="","",加入依頼書!G194)</f>
        <v/>
      </c>
      <c r="H194" s="80" t="str">
        <f>加入依頼書!H194</f>
        <v>（西暦）</v>
      </c>
      <c r="I194" s="86"/>
      <c r="J194" s="87"/>
      <c r="K194" s="87"/>
      <c r="L194" s="259"/>
      <c r="M194" s="260"/>
      <c r="N194" s="261"/>
      <c r="O194" s="249" t="str">
        <f>IF(加入依頼書!U194="","",加入依頼書!U194)</f>
        <v/>
      </c>
      <c r="P194" s="250"/>
      <c r="Q194" s="253" t="str">
        <f>IF(B194="","",IF(入国状況=1,IF(AND(入国予定日&lt;=DATEVALUE("2025/9/30"),L194&gt;=DATEVALUE("2025/10/1")),"保険料が追加で発生します",""),""))</f>
        <v/>
      </c>
      <c r="X194" s="20" t="str">
        <f t="shared" si="12"/>
        <v/>
      </c>
      <c r="Y194" s="61">
        <f>IF(B194&lt;&gt;"",IF(COUNTA(I194,L194)=2,0,1),0)</f>
        <v>0</v>
      </c>
      <c r="Z194" s="20"/>
      <c r="AA194" s="20"/>
      <c r="AB194" s="20" t="str">
        <f>IF(ISERROR(VLOOKUP(X195,#REF!,AC196,0)*AD195),"",VLOOKUP(X195,#REF!,AC196,0)*AD195)</f>
        <v/>
      </c>
      <c r="AC194" s="20" t="str">
        <f t="shared" si="13"/>
        <v/>
      </c>
      <c r="AD194" s="20" t="str">
        <f t="shared" si="14"/>
        <v/>
      </c>
      <c r="AE194" s="4"/>
      <c r="AF194" s="4"/>
      <c r="AG194" s="4"/>
      <c r="AH194" s="4"/>
    </row>
    <row r="195" spans="1:34" ht="27" customHeight="1" x14ac:dyDescent="0.25">
      <c r="A195" s="256"/>
      <c r="B195" s="238"/>
      <c r="C195" s="239"/>
      <c r="D195" s="239"/>
      <c r="E195" s="240"/>
      <c r="F195" s="258"/>
      <c r="G195" s="258"/>
      <c r="H195" s="81" t="str">
        <f>IF(加入依頼書!H195="","",加入依頼書!H195)</f>
        <v/>
      </c>
      <c r="I195" s="87"/>
      <c r="J195" s="87"/>
      <c r="K195" s="87"/>
      <c r="L195" s="262"/>
      <c r="M195" s="263"/>
      <c r="N195" s="264"/>
      <c r="O195" s="251"/>
      <c r="P195" s="252"/>
      <c r="Q195" s="254"/>
      <c r="X195" s="20" t="str">
        <f t="shared" si="12"/>
        <v/>
      </c>
      <c r="Y195" s="61"/>
      <c r="Z195" s="20"/>
      <c r="AA195" s="20"/>
      <c r="AB195" s="20" t="str">
        <f>IF(ISERROR(VLOOKUP(X196,#REF!,AC197,0)*AD196),"",VLOOKUP(X196,#REF!,AC197,0)*AD196)</f>
        <v/>
      </c>
      <c r="AC195" s="20" t="str">
        <f t="shared" si="13"/>
        <v/>
      </c>
      <c r="AD195" s="20" t="str">
        <f t="shared" si="14"/>
        <v/>
      </c>
      <c r="AE195" s="4"/>
      <c r="AF195" s="4"/>
      <c r="AG195" s="4"/>
      <c r="AH195" s="4"/>
    </row>
    <row r="196" spans="1:34" ht="14.25" customHeight="1" x14ac:dyDescent="0.25">
      <c r="A196" s="255">
        <v>87</v>
      </c>
      <c r="B196" s="235" t="str">
        <f>IF(加入依頼書!B196="","",加入依頼書!B196)</f>
        <v/>
      </c>
      <c r="C196" s="236"/>
      <c r="D196" s="236"/>
      <c r="E196" s="237"/>
      <c r="F196" s="257" t="str">
        <f>IF(加入依頼書!F196="","",加入依頼書!F196)</f>
        <v/>
      </c>
      <c r="G196" s="257" t="str">
        <f>IF(加入依頼書!G196="","",加入依頼書!G196)</f>
        <v/>
      </c>
      <c r="H196" s="80" t="str">
        <f>加入依頼書!H196</f>
        <v>（西暦）</v>
      </c>
      <c r="I196" s="86"/>
      <c r="J196" s="87"/>
      <c r="K196" s="87"/>
      <c r="L196" s="259"/>
      <c r="M196" s="260"/>
      <c r="N196" s="261"/>
      <c r="O196" s="249" t="str">
        <f>IF(加入依頼書!U196="","",加入依頼書!U196)</f>
        <v/>
      </c>
      <c r="P196" s="250"/>
      <c r="Q196" s="253" t="str">
        <f>IF(B196="","",IF(入国状況=1,IF(AND(入国予定日&lt;=DATEVALUE("2025/9/30"),L196&gt;=DATEVALUE("2025/10/1")),"保険料が追加で発生します",""),""))</f>
        <v/>
      </c>
      <c r="X196" s="20" t="str">
        <f t="shared" si="12"/>
        <v/>
      </c>
      <c r="Y196" s="61">
        <f>IF(B196&lt;&gt;"",IF(COUNTA(I196,L196)=2,0,1),0)</f>
        <v>0</v>
      </c>
      <c r="Z196" s="20"/>
      <c r="AA196" s="20"/>
      <c r="AB196" s="20" t="str">
        <f>IF(ISERROR(VLOOKUP(X197,#REF!,AC198,0)*AD197),"",VLOOKUP(X197,#REF!,AC198,0)*AD197)</f>
        <v/>
      </c>
      <c r="AC196" s="20" t="str">
        <f t="shared" si="13"/>
        <v/>
      </c>
      <c r="AD196" s="20" t="str">
        <f t="shared" si="14"/>
        <v/>
      </c>
      <c r="AE196" s="4"/>
      <c r="AF196" s="4"/>
      <c r="AG196" s="4"/>
      <c r="AH196" s="4"/>
    </row>
    <row r="197" spans="1:34" ht="27" customHeight="1" x14ac:dyDescent="0.25">
      <c r="A197" s="256"/>
      <c r="B197" s="238"/>
      <c r="C197" s="239"/>
      <c r="D197" s="239"/>
      <c r="E197" s="240"/>
      <c r="F197" s="258"/>
      <c r="G197" s="258"/>
      <c r="H197" s="81" t="str">
        <f>IF(加入依頼書!H197="","",加入依頼書!H197)</f>
        <v/>
      </c>
      <c r="I197" s="87"/>
      <c r="J197" s="87"/>
      <c r="K197" s="87"/>
      <c r="L197" s="262"/>
      <c r="M197" s="263"/>
      <c r="N197" s="264"/>
      <c r="O197" s="251"/>
      <c r="P197" s="252"/>
      <c r="Q197" s="254"/>
      <c r="X197" s="20" t="str">
        <f t="shared" si="12"/>
        <v/>
      </c>
      <c r="Y197" s="61"/>
      <c r="Z197" s="20"/>
      <c r="AA197" s="20"/>
      <c r="AB197" s="20" t="str">
        <f>IF(ISERROR(VLOOKUP(X198,#REF!,AC199,0)*AD198),"",VLOOKUP(X198,#REF!,AC199,0)*AD198)</f>
        <v/>
      </c>
      <c r="AC197" s="20" t="str">
        <f t="shared" si="13"/>
        <v/>
      </c>
      <c r="AD197" s="20" t="str">
        <f t="shared" si="14"/>
        <v/>
      </c>
      <c r="AE197" s="4"/>
      <c r="AF197" s="4"/>
      <c r="AG197" s="4"/>
      <c r="AH197" s="4"/>
    </row>
    <row r="198" spans="1:34" ht="14.25" customHeight="1" x14ac:dyDescent="0.25">
      <c r="A198" s="255">
        <v>88</v>
      </c>
      <c r="B198" s="235" t="str">
        <f>IF(加入依頼書!B198="","",加入依頼書!B198)</f>
        <v/>
      </c>
      <c r="C198" s="236"/>
      <c r="D198" s="236"/>
      <c r="E198" s="237"/>
      <c r="F198" s="257" t="str">
        <f>IF(加入依頼書!F198="","",加入依頼書!F198)</f>
        <v/>
      </c>
      <c r="G198" s="257" t="str">
        <f>IF(加入依頼書!G198="","",加入依頼書!G198)</f>
        <v/>
      </c>
      <c r="H198" s="80" t="str">
        <f>加入依頼書!H198</f>
        <v>（西暦）</v>
      </c>
      <c r="I198" s="86"/>
      <c r="J198" s="87"/>
      <c r="K198" s="87"/>
      <c r="L198" s="259"/>
      <c r="M198" s="260"/>
      <c r="N198" s="261"/>
      <c r="O198" s="249" t="str">
        <f>IF(加入依頼書!U198="","",加入依頼書!U198)</f>
        <v/>
      </c>
      <c r="P198" s="250"/>
      <c r="Q198" s="253" t="str">
        <f>IF(B198="","",IF(入国状況=1,IF(AND(入国予定日&lt;=DATEVALUE("2025/9/30"),L198&gt;=DATEVALUE("2025/10/1")),"保険料が追加で発生します",""),""))</f>
        <v/>
      </c>
      <c r="X198" s="20" t="str">
        <f t="shared" si="12"/>
        <v/>
      </c>
      <c r="Y198" s="61">
        <f>IF(B198&lt;&gt;"",IF(COUNTA(I198,L198)=2,0,1),0)</f>
        <v>0</v>
      </c>
      <c r="Z198" s="20"/>
      <c r="AA198" s="20"/>
      <c r="AB198" s="20" t="str">
        <f>IF(ISERROR(VLOOKUP(X199,#REF!,AC200,0)*AD199),"",VLOOKUP(X199,#REF!,AC200,0)*AD199)</f>
        <v/>
      </c>
      <c r="AC198" s="20" t="str">
        <f t="shared" si="13"/>
        <v/>
      </c>
      <c r="AD198" s="20" t="str">
        <f t="shared" si="14"/>
        <v/>
      </c>
      <c r="AE198" s="4"/>
      <c r="AF198" s="4"/>
      <c r="AG198" s="4"/>
      <c r="AH198" s="4"/>
    </row>
    <row r="199" spans="1:34" ht="27" customHeight="1" x14ac:dyDescent="0.25">
      <c r="A199" s="256"/>
      <c r="B199" s="238"/>
      <c r="C199" s="239"/>
      <c r="D199" s="239"/>
      <c r="E199" s="240"/>
      <c r="F199" s="258"/>
      <c r="G199" s="258"/>
      <c r="H199" s="81" t="str">
        <f>IF(加入依頼書!H199="","",加入依頼書!H199)</f>
        <v/>
      </c>
      <c r="I199" s="87"/>
      <c r="J199" s="87"/>
      <c r="K199" s="87"/>
      <c r="L199" s="262"/>
      <c r="M199" s="263"/>
      <c r="N199" s="264"/>
      <c r="O199" s="251"/>
      <c r="P199" s="252"/>
      <c r="Q199" s="254"/>
      <c r="X199" s="20" t="str">
        <f t="shared" si="12"/>
        <v/>
      </c>
      <c r="Y199" s="61"/>
      <c r="Z199" s="20"/>
      <c r="AA199" s="20"/>
      <c r="AB199" s="20" t="str">
        <f>IF(ISERROR(VLOOKUP(X200,#REF!,AC201,0)*AD200),"",VLOOKUP(X200,#REF!,AC201,0)*AD200)</f>
        <v/>
      </c>
      <c r="AC199" s="20" t="str">
        <f t="shared" si="13"/>
        <v/>
      </c>
      <c r="AD199" s="20" t="str">
        <f t="shared" si="14"/>
        <v/>
      </c>
      <c r="AE199" s="4"/>
      <c r="AF199" s="4"/>
      <c r="AG199" s="4"/>
      <c r="AH199" s="4"/>
    </row>
    <row r="200" spans="1:34" ht="14.25" customHeight="1" x14ac:dyDescent="0.25">
      <c r="A200" s="255">
        <v>89</v>
      </c>
      <c r="B200" s="235" t="str">
        <f>IF(加入依頼書!B200="","",加入依頼書!B200)</f>
        <v/>
      </c>
      <c r="C200" s="236"/>
      <c r="D200" s="236"/>
      <c r="E200" s="237"/>
      <c r="F200" s="257" t="str">
        <f>IF(加入依頼書!F200="","",加入依頼書!F200)</f>
        <v/>
      </c>
      <c r="G200" s="257" t="str">
        <f>IF(加入依頼書!G200="","",加入依頼書!G200)</f>
        <v/>
      </c>
      <c r="H200" s="80" t="str">
        <f>加入依頼書!H200</f>
        <v>（西暦）</v>
      </c>
      <c r="I200" s="86"/>
      <c r="J200" s="87"/>
      <c r="K200" s="87"/>
      <c r="L200" s="259"/>
      <c r="M200" s="260"/>
      <c r="N200" s="261"/>
      <c r="O200" s="249" t="str">
        <f>IF(加入依頼書!U200="","",加入依頼書!U200)</f>
        <v/>
      </c>
      <c r="P200" s="250"/>
      <c r="Q200" s="253" t="str">
        <f>IF(B200="","",IF(入国状況=1,IF(AND(入国予定日&lt;=DATEVALUE("2025/9/30"),L200&gt;=DATEVALUE("2025/10/1")),"保険料が追加で発生します",""),""))</f>
        <v/>
      </c>
      <c r="X200" s="20" t="str">
        <f t="shared" si="12"/>
        <v/>
      </c>
      <c r="Y200" s="61">
        <f>IF(B200&lt;&gt;"",IF(COUNTA(I200,L200)=2,0,1),0)</f>
        <v>0</v>
      </c>
      <c r="Z200" s="20"/>
      <c r="AA200" s="20"/>
      <c r="AB200" s="20" t="str">
        <f>IF(ISERROR(VLOOKUP(X201,#REF!,AC202,0)*AD201),"",VLOOKUP(X201,#REF!,AC202,0)*AD201)</f>
        <v/>
      </c>
      <c r="AC200" s="20" t="str">
        <f t="shared" si="13"/>
        <v/>
      </c>
      <c r="AD200" s="20" t="str">
        <f t="shared" si="14"/>
        <v/>
      </c>
      <c r="AE200" s="4"/>
      <c r="AF200" s="4"/>
      <c r="AG200" s="4"/>
      <c r="AH200" s="4"/>
    </row>
    <row r="201" spans="1:34" ht="27" customHeight="1" x14ac:dyDescent="0.25">
      <c r="A201" s="256"/>
      <c r="B201" s="238"/>
      <c r="C201" s="239"/>
      <c r="D201" s="239"/>
      <c r="E201" s="240"/>
      <c r="F201" s="258"/>
      <c r="G201" s="258"/>
      <c r="H201" s="81" t="str">
        <f>IF(加入依頼書!H201="","",加入依頼書!H201)</f>
        <v/>
      </c>
      <c r="I201" s="87"/>
      <c r="J201" s="87"/>
      <c r="K201" s="87"/>
      <c r="L201" s="262"/>
      <c r="M201" s="263"/>
      <c r="N201" s="264"/>
      <c r="O201" s="251"/>
      <c r="P201" s="252"/>
      <c r="Q201" s="254"/>
      <c r="X201" s="20" t="str">
        <f t="shared" si="12"/>
        <v/>
      </c>
      <c r="Y201" s="61"/>
      <c r="Z201" s="20"/>
      <c r="AA201" s="20"/>
      <c r="AB201" s="20" t="str">
        <f>IF(ISERROR(VLOOKUP(X202,#REF!,AC203,0)*AD202),"",VLOOKUP(X202,#REF!,AC203,0)*AD202)</f>
        <v/>
      </c>
      <c r="AC201" s="20" t="str">
        <f t="shared" si="13"/>
        <v/>
      </c>
      <c r="AD201" s="20" t="str">
        <f t="shared" si="14"/>
        <v/>
      </c>
      <c r="AE201" s="4"/>
      <c r="AF201" s="4"/>
      <c r="AG201" s="4"/>
      <c r="AH201" s="4"/>
    </row>
    <row r="202" spans="1:34" ht="14.25" customHeight="1" x14ac:dyDescent="0.25">
      <c r="A202" s="255">
        <v>90</v>
      </c>
      <c r="B202" s="235" t="str">
        <f>IF(加入依頼書!B202="","",加入依頼書!B202)</f>
        <v/>
      </c>
      <c r="C202" s="236"/>
      <c r="D202" s="236"/>
      <c r="E202" s="237"/>
      <c r="F202" s="257" t="str">
        <f>IF(加入依頼書!F202="","",加入依頼書!F202)</f>
        <v/>
      </c>
      <c r="G202" s="257" t="str">
        <f>IF(加入依頼書!G202="","",加入依頼書!G202)</f>
        <v/>
      </c>
      <c r="H202" s="80" t="str">
        <f>加入依頼書!H202</f>
        <v>（西暦）</v>
      </c>
      <c r="I202" s="86"/>
      <c r="J202" s="87"/>
      <c r="K202" s="87"/>
      <c r="L202" s="259"/>
      <c r="M202" s="260"/>
      <c r="N202" s="261"/>
      <c r="O202" s="249" t="str">
        <f>IF(加入依頼書!U202="","",加入依頼書!U202)</f>
        <v/>
      </c>
      <c r="P202" s="250"/>
      <c r="Q202" s="253" t="str">
        <f>IF(B202="","",IF(入国状況=1,IF(AND(入国予定日&lt;=DATEVALUE("2025/9/30"),L202&gt;=DATEVALUE("2025/10/1")),"保険料が追加で発生します",""),""))</f>
        <v/>
      </c>
      <c r="X202" s="20" t="str">
        <f t="shared" si="12"/>
        <v/>
      </c>
      <c r="Y202" s="61">
        <f>IF(B202&lt;&gt;"",IF(COUNTA(I202,L202)=2,0,1),0)</f>
        <v>0</v>
      </c>
      <c r="Z202" s="20"/>
      <c r="AA202" s="20"/>
      <c r="AB202" s="20" t="str">
        <f>IF(ISERROR(VLOOKUP(X203,#REF!,AC204,0)*AD203),"",VLOOKUP(X203,#REF!,AC204,0)*AD203)</f>
        <v/>
      </c>
      <c r="AC202" s="20" t="str">
        <f t="shared" si="13"/>
        <v/>
      </c>
      <c r="AD202" s="20" t="str">
        <f t="shared" si="14"/>
        <v/>
      </c>
      <c r="AE202" s="4"/>
      <c r="AF202" s="4"/>
      <c r="AG202" s="4"/>
      <c r="AH202" s="4"/>
    </row>
    <row r="203" spans="1:34" ht="27" customHeight="1" x14ac:dyDescent="0.25">
      <c r="A203" s="256"/>
      <c r="B203" s="238"/>
      <c r="C203" s="239"/>
      <c r="D203" s="239"/>
      <c r="E203" s="240"/>
      <c r="F203" s="258"/>
      <c r="G203" s="258"/>
      <c r="H203" s="81" t="str">
        <f>IF(加入依頼書!H203="","",加入依頼書!H203)</f>
        <v/>
      </c>
      <c r="I203" s="87"/>
      <c r="J203" s="87"/>
      <c r="K203" s="87"/>
      <c r="L203" s="262"/>
      <c r="M203" s="263"/>
      <c r="N203" s="264"/>
      <c r="O203" s="251"/>
      <c r="P203" s="252"/>
      <c r="Q203" s="254"/>
      <c r="X203" s="20" t="str">
        <f t="shared" si="12"/>
        <v/>
      </c>
      <c r="Y203" s="61"/>
      <c r="Z203" s="20"/>
      <c r="AC203" s="20" t="str">
        <f t="shared" si="13"/>
        <v/>
      </c>
      <c r="AD203" s="20" t="str">
        <f t="shared" si="14"/>
        <v/>
      </c>
      <c r="AF203" s="4"/>
      <c r="AG203" s="4"/>
      <c r="AH203" s="4"/>
    </row>
    <row r="204" spans="1:34" ht="14.25" customHeight="1" x14ac:dyDescent="0.25">
      <c r="A204" s="255">
        <v>91</v>
      </c>
      <c r="B204" s="235" t="str">
        <f>IF(加入依頼書!B204="","",加入依頼書!B204)</f>
        <v/>
      </c>
      <c r="C204" s="236"/>
      <c r="D204" s="236"/>
      <c r="E204" s="237"/>
      <c r="F204" s="257" t="str">
        <f>IF(加入依頼書!F204="","",加入依頼書!F204)</f>
        <v/>
      </c>
      <c r="G204" s="257" t="str">
        <f>IF(加入依頼書!G204="","",加入依頼書!G204)</f>
        <v/>
      </c>
      <c r="H204" s="80" t="str">
        <f>加入依頼書!H204</f>
        <v>（西暦）</v>
      </c>
      <c r="I204" s="86"/>
      <c r="J204" s="87"/>
      <c r="K204" s="87"/>
      <c r="L204" s="259"/>
      <c r="M204" s="260"/>
      <c r="N204" s="261"/>
      <c r="O204" s="249" t="str">
        <f>IF(加入依頼書!U204="","",加入依頼書!U204)</f>
        <v/>
      </c>
      <c r="P204" s="250"/>
      <c r="Q204" s="253" t="str">
        <f>IF(B204="","",IF(入国状況=1,IF(AND(入国予定日&lt;=DATEVALUE("2025/9/30"),L204&gt;=DATEVALUE("2025/10/1")),"保険料が追加で発生します",""),""))</f>
        <v/>
      </c>
      <c r="X204" s="20" t="str">
        <f t="shared" si="12"/>
        <v/>
      </c>
      <c r="Y204" s="61">
        <f>IF(B204&lt;&gt;"",IF(COUNTA(I204,L204)=2,0,1),0)</f>
        <v>0</v>
      </c>
      <c r="Z204" s="20"/>
      <c r="AA204" s="20"/>
      <c r="AB204" s="20" t="str">
        <f>IF(ISERROR(VLOOKUP(X205,#REF!,AC206,0)*AD205),"",VLOOKUP(X205,#REF!,AC206,0)*AD205)</f>
        <v/>
      </c>
      <c r="AC204" s="20" t="str">
        <f t="shared" si="13"/>
        <v/>
      </c>
      <c r="AD204" s="20" t="str">
        <f t="shared" si="14"/>
        <v/>
      </c>
      <c r="AE204" s="4"/>
      <c r="AF204" s="4"/>
      <c r="AG204" s="4"/>
      <c r="AH204" s="4"/>
    </row>
    <row r="205" spans="1:34" ht="27" customHeight="1" x14ac:dyDescent="0.25">
      <c r="A205" s="256"/>
      <c r="B205" s="238"/>
      <c r="C205" s="239"/>
      <c r="D205" s="239"/>
      <c r="E205" s="240"/>
      <c r="F205" s="258"/>
      <c r="G205" s="258"/>
      <c r="H205" s="81" t="str">
        <f>IF(加入依頼書!H205="","",加入依頼書!H205)</f>
        <v/>
      </c>
      <c r="I205" s="87"/>
      <c r="J205" s="87"/>
      <c r="K205" s="87"/>
      <c r="L205" s="262"/>
      <c r="M205" s="263"/>
      <c r="N205" s="264"/>
      <c r="O205" s="251"/>
      <c r="P205" s="252"/>
      <c r="Q205" s="254"/>
      <c r="X205" s="20" t="str">
        <f t="shared" si="12"/>
        <v/>
      </c>
      <c r="Y205" s="61"/>
      <c r="Z205" s="20"/>
      <c r="AA205" s="20"/>
      <c r="AB205" s="20" t="str">
        <f>IF(ISERROR(VLOOKUP(X206,#REF!,AC207,0)*AD206),"",VLOOKUP(X206,#REF!,AC207,0)*AD206)</f>
        <v/>
      </c>
      <c r="AC205" s="20" t="str">
        <f t="shared" si="13"/>
        <v/>
      </c>
      <c r="AD205" s="20" t="str">
        <f t="shared" si="14"/>
        <v/>
      </c>
      <c r="AE205" s="4"/>
      <c r="AF205" s="4"/>
      <c r="AG205" s="4"/>
      <c r="AH205" s="4"/>
    </row>
    <row r="206" spans="1:34" ht="14.25" customHeight="1" x14ac:dyDescent="0.25">
      <c r="A206" s="255">
        <v>92</v>
      </c>
      <c r="B206" s="235" t="str">
        <f>IF(加入依頼書!B206="","",加入依頼書!B206)</f>
        <v/>
      </c>
      <c r="C206" s="236"/>
      <c r="D206" s="236"/>
      <c r="E206" s="237"/>
      <c r="F206" s="257" t="str">
        <f>IF(加入依頼書!F206="","",加入依頼書!F206)</f>
        <v/>
      </c>
      <c r="G206" s="257" t="str">
        <f>IF(加入依頼書!G206="","",加入依頼書!G206)</f>
        <v/>
      </c>
      <c r="H206" s="80" t="str">
        <f>加入依頼書!H206</f>
        <v>（西暦）</v>
      </c>
      <c r="I206" s="86"/>
      <c r="J206" s="87"/>
      <c r="K206" s="87"/>
      <c r="L206" s="259"/>
      <c r="M206" s="260"/>
      <c r="N206" s="261"/>
      <c r="O206" s="249" t="str">
        <f>IF(加入依頼書!U206="","",加入依頼書!U206)</f>
        <v/>
      </c>
      <c r="P206" s="250"/>
      <c r="Q206" s="253" t="str">
        <f>IF(B206="","",IF(入国状況=1,IF(AND(入国予定日&lt;=DATEVALUE("2025/9/30"),L206&gt;=DATEVALUE("2025/10/1")),"保険料が追加で発生します",""),""))</f>
        <v/>
      </c>
      <c r="X206" s="20" t="str">
        <f t="shared" si="12"/>
        <v/>
      </c>
      <c r="Y206" s="61">
        <f>IF(B206&lt;&gt;"",IF(COUNTA(I206,L206)=2,0,1),0)</f>
        <v>0</v>
      </c>
      <c r="Z206" s="20"/>
      <c r="AA206" s="20"/>
      <c r="AB206" s="20" t="str">
        <f>IF(ISERROR(VLOOKUP(X207,#REF!,AC208,0)*AD207),"",VLOOKUP(X207,#REF!,AC208,0)*AD207)</f>
        <v/>
      </c>
      <c r="AC206" s="20" t="str">
        <f t="shared" si="13"/>
        <v/>
      </c>
      <c r="AD206" s="20" t="str">
        <f t="shared" si="14"/>
        <v/>
      </c>
      <c r="AE206" s="4"/>
      <c r="AF206" s="4"/>
      <c r="AG206" s="4"/>
      <c r="AH206" s="4"/>
    </row>
    <row r="207" spans="1:34" ht="27" customHeight="1" x14ac:dyDescent="0.25">
      <c r="A207" s="256"/>
      <c r="B207" s="238"/>
      <c r="C207" s="239"/>
      <c r="D207" s="239"/>
      <c r="E207" s="240"/>
      <c r="F207" s="258"/>
      <c r="G207" s="258"/>
      <c r="H207" s="81" t="str">
        <f>IF(加入依頼書!H207="","",加入依頼書!H207)</f>
        <v/>
      </c>
      <c r="I207" s="87"/>
      <c r="J207" s="87"/>
      <c r="K207" s="87"/>
      <c r="L207" s="262"/>
      <c r="M207" s="263"/>
      <c r="N207" s="264"/>
      <c r="O207" s="251"/>
      <c r="P207" s="252"/>
      <c r="Q207" s="254"/>
      <c r="X207" s="20" t="str">
        <f t="shared" si="12"/>
        <v/>
      </c>
      <c r="Y207" s="61"/>
      <c r="Z207" s="20"/>
      <c r="AA207" s="20"/>
      <c r="AB207" s="20" t="str">
        <f>IF(ISERROR(VLOOKUP(X208,#REF!,AC209,0)*AD208),"",VLOOKUP(X208,#REF!,AC209,0)*AD208)</f>
        <v/>
      </c>
      <c r="AC207" s="20" t="str">
        <f t="shared" si="13"/>
        <v/>
      </c>
      <c r="AD207" s="20" t="str">
        <f t="shared" si="14"/>
        <v/>
      </c>
      <c r="AE207" s="4"/>
      <c r="AF207" s="4"/>
      <c r="AG207" s="4"/>
      <c r="AH207" s="4"/>
    </row>
    <row r="208" spans="1:34" ht="14.25" customHeight="1" x14ac:dyDescent="0.25">
      <c r="A208" s="255">
        <v>93</v>
      </c>
      <c r="B208" s="235" t="str">
        <f>IF(加入依頼書!B208="","",加入依頼書!B208)</f>
        <v/>
      </c>
      <c r="C208" s="236"/>
      <c r="D208" s="236"/>
      <c r="E208" s="237"/>
      <c r="F208" s="257" t="str">
        <f>IF(加入依頼書!F208="","",加入依頼書!F208)</f>
        <v/>
      </c>
      <c r="G208" s="257" t="str">
        <f>IF(加入依頼書!G208="","",加入依頼書!G208)</f>
        <v/>
      </c>
      <c r="H208" s="80" t="str">
        <f>加入依頼書!H208</f>
        <v>（西暦）</v>
      </c>
      <c r="I208" s="86"/>
      <c r="J208" s="87"/>
      <c r="K208" s="87"/>
      <c r="L208" s="259"/>
      <c r="M208" s="260"/>
      <c r="N208" s="261"/>
      <c r="O208" s="249" t="str">
        <f>IF(加入依頼書!U208="","",加入依頼書!U208)</f>
        <v/>
      </c>
      <c r="P208" s="250"/>
      <c r="Q208" s="253" t="str">
        <f>IF(B208="","",IF(入国状況=1,IF(AND(入国予定日&lt;=DATEVALUE("2025/9/30"),L208&gt;=DATEVALUE("2025/10/1")),"保険料が追加で発生します",""),""))</f>
        <v/>
      </c>
      <c r="X208" s="20" t="str">
        <f t="shared" si="12"/>
        <v/>
      </c>
      <c r="Y208" s="61">
        <f>IF(B208&lt;&gt;"",IF(COUNTA(I208,L208)=2,0,1),0)</f>
        <v>0</v>
      </c>
      <c r="Z208" s="20"/>
      <c r="AA208" s="20"/>
      <c r="AB208" s="20" t="str">
        <f>IF(ISERROR(VLOOKUP(X209,#REF!,AC210,0)*AD209),"",VLOOKUP(X209,#REF!,AC210,0)*AD209)</f>
        <v/>
      </c>
      <c r="AC208" s="20" t="str">
        <f t="shared" si="13"/>
        <v/>
      </c>
      <c r="AD208" s="20" t="str">
        <f t="shared" si="14"/>
        <v/>
      </c>
      <c r="AE208" s="4"/>
      <c r="AF208" s="4"/>
      <c r="AG208" s="4"/>
      <c r="AH208" s="4"/>
    </row>
    <row r="209" spans="1:34" ht="27" customHeight="1" x14ac:dyDescent="0.25">
      <c r="A209" s="256"/>
      <c r="B209" s="238"/>
      <c r="C209" s="239"/>
      <c r="D209" s="239"/>
      <c r="E209" s="240"/>
      <c r="F209" s="258"/>
      <c r="G209" s="258"/>
      <c r="H209" s="81" t="str">
        <f>IF(加入依頼書!H209="","",加入依頼書!H209)</f>
        <v/>
      </c>
      <c r="I209" s="87"/>
      <c r="J209" s="87"/>
      <c r="K209" s="87"/>
      <c r="L209" s="262"/>
      <c r="M209" s="263"/>
      <c r="N209" s="264"/>
      <c r="O209" s="251"/>
      <c r="P209" s="252"/>
      <c r="Q209" s="254"/>
      <c r="X209" s="20" t="str">
        <f t="shared" si="12"/>
        <v/>
      </c>
      <c r="Y209" s="61"/>
      <c r="Z209" s="20"/>
      <c r="AA209" s="20"/>
      <c r="AB209" s="20" t="str">
        <f>IF(ISERROR(VLOOKUP(X210,#REF!,AC211,0)*AD210),"",VLOOKUP(X210,#REF!,AC211,0)*AD210)</f>
        <v/>
      </c>
      <c r="AC209" s="20" t="str">
        <f t="shared" si="13"/>
        <v/>
      </c>
      <c r="AD209" s="20" t="str">
        <f t="shared" si="14"/>
        <v/>
      </c>
      <c r="AE209" s="4"/>
      <c r="AF209" s="4"/>
      <c r="AG209" s="4"/>
      <c r="AH209" s="4"/>
    </row>
    <row r="210" spans="1:34" ht="14.25" customHeight="1" x14ac:dyDescent="0.25">
      <c r="A210" s="255">
        <v>94</v>
      </c>
      <c r="B210" s="235" t="str">
        <f>IF(加入依頼書!B210="","",加入依頼書!B210)</f>
        <v/>
      </c>
      <c r="C210" s="236"/>
      <c r="D210" s="236"/>
      <c r="E210" s="237"/>
      <c r="F210" s="257" t="str">
        <f>IF(加入依頼書!F210="","",加入依頼書!F210)</f>
        <v/>
      </c>
      <c r="G210" s="257" t="str">
        <f>IF(加入依頼書!G210="","",加入依頼書!G210)</f>
        <v/>
      </c>
      <c r="H210" s="80" t="str">
        <f>加入依頼書!H210</f>
        <v>（西暦）</v>
      </c>
      <c r="I210" s="86"/>
      <c r="J210" s="87"/>
      <c r="K210" s="87"/>
      <c r="L210" s="259"/>
      <c r="M210" s="260"/>
      <c r="N210" s="261"/>
      <c r="O210" s="249" t="str">
        <f>IF(加入依頼書!U210="","",加入依頼書!U210)</f>
        <v/>
      </c>
      <c r="P210" s="250"/>
      <c r="Q210" s="253" t="str">
        <f>IF(B210="","",IF(入国状況=1,IF(AND(入国予定日&lt;=DATEVALUE("2025/9/30"),L210&gt;=DATEVALUE("2025/10/1")),"保険料が追加で発生します",""),""))</f>
        <v/>
      </c>
      <c r="X210" s="20" t="str">
        <f t="shared" si="12"/>
        <v/>
      </c>
      <c r="Y210" s="61">
        <f>IF(B210&lt;&gt;"",IF(COUNTA(I210,L210)=2,0,1),0)</f>
        <v>0</v>
      </c>
      <c r="Z210" s="20"/>
      <c r="AA210" s="20"/>
      <c r="AB210" s="20" t="str">
        <f>IF(ISERROR(VLOOKUP(X211,#REF!,AC212,0)*AD211),"",VLOOKUP(X211,#REF!,AC212,0)*AD211)</f>
        <v/>
      </c>
      <c r="AC210" s="20" t="str">
        <f t="shared" si="13"/>
        <v/>
      </c>
      <c r="AD210" s="20" t="str">
        <f t="shared" si="14"/>
        <v/>
      </c>
      <c r="AE210" s="4"/>
      <c r="AF210" s="4"/>
      <c r="AG210" s="4"/>
      <c r="AH210" s="4"/>
    </row>
    <row r="211" spans="1:34" ht="27" customHeight="1" x14ac:dyDescent="0.25">
      <c r="A211" s="256"/>
      <c r="B211" s="238"/>
      <c r="C211" s="239"/>
      <c r="D211" s="239"/>
      <c r="E211" s="240"/>
      <c r="F211" s="258"/>
      <c r="G211" s="258"/>
      <c r="H211" s="81" t="str">
        <f>IF(加入依頼書!H211="","",加入依頼書!H211)</f>
        <v/>
      </c>
      <c r="I211" s="87"/>
      <c r="J211" s="87"/>
      <c r="K211" s="87"/>
      <c r="L211" s="262"/>
      <c r="M211" s="263"/>
      <c r="N211" s="264"/>
      <c r="O211" s="251"/>
      <c r="P211" s="252"/>
      <c r="Q211" s="254"/>
      <c r="X211" s="20" t="str">
        <f t="shared" si="12"/>
        <v/>
      </c>
      <c r="Y211" s="61"/>
      <c r="Z211" s="20"/>
      <c r="AA211" s="20"/>
      <c r="AB211" s="20" t="str">
        <f>IF(ISERROR(VLOOKUP(X212,#REF!,AC213,0)*AD212),"",VLOOKUP(X212,#REF!,AC213,0)*AD212)</f>
        <v/>
      </c>
      <c r="AC211" s="20" t="str">
        <f t="shared" si="13"/>
        <v/>
      </c>
      <c r="AD211" s="20" t="str">
        <f t="shared" si="14"/>
        <v/>
      </c>
      <c r="AE211" s="4"/>
      <c r="AF211" s="4"/>
      <c r="AG211" s="4"/>
      <c r="AH211" s="4"/>
    </row>
    <row r="212" spans="1:34" ht="14.25" customHeight="1" x14ac:dyDescent="0.25">
      <c r="A212" s="255">
        <v>95</v>
      </c>
      <c r="B212" s="235" t="str">
        <f>IF(加入依頼書!B212="","",加入依頼書!B212)</f>
        <v/>
      </c>
      <c r="C212" s="236"/>
      <c r="D212" s="236"/>
      <c r="E212" s="237"/>
      <c r="F212" s="257" t="str">
        <f>IF(加入依頼書!F212="","",加入依頼書!F212)</f>
        <v/>
      </c>
      <c r="G212" s="257" t="str">
        <f>IF(加入依頼書!G212="","",加入依頼書!G212)</f>
        <v/>
      </c>
      <c r="H212" s="80" t="str">
        <f>加入依頼書!H212</f>
        <v>（西暦）</v>
      </c>
      <c r="I212" s="86"/>
      <c r="J212" s="87"/>
      <c r="K212" s="87"/>
      <c r="L212" s="259"/>
      <c r="M212" s="260"/>
      <c r="N212" s="261"/>
      <c r="O212" s="249" t="str">
        <f>IF(加入依頼書!U212="","",加入依頼書!U212)</f>
        <v/>
      </c>
      <c r="P212" s="250"/>
      <c r="Q212" s="253" t="str">
        <f>IF(B212="","",IF(入国状況=1,IF(AND(入国予定日&lt;=DATEVALUE("2025/9/30"),L212&gt;=DATEVALUE("2025/10/1")),"保険料が追加で発生します",""),""))</f>
        <v/>
      </c>
      <c r="X212" s="20" t="str">
        <f t="shared" si="12"/>
        <v/>
      </c>
      <c r="Y212" s="61">
        <f>IF(B212&lt;&gt;"",IF(COUNTA(I212,L212)=2,0,1),0)</f>
        <v>0</v>
      </c>
      <c r="Z212" s="20"/>
      <c r="AA212" s="20"/>
      <c r="AB212" s="20" t="str">
        <f>IF(ISERROR(VLOOKUP(X213,#REF!,AC214,0)*AD213),"",VLOOKUP(X213,#REF!,AC214,0)*AD213)</f>
        <v/>
      </c>
      <c r="AC212" s="20" t="str">
        <f t="shared" si="13"/>
        <v/>
      </c>
      <c r="AD212" s="20" t="str">
        <f t="shared" si="14"/>
        <v/>
      </c>
      <c r="AE212" s="4"/>
      <c r="AF212" s="4"/>
      <c r="AG212" s="4"/>
      <c r="AH212" s="4"/>
    </row>
    <row r="213" spans="1:34" ht="27" customHeight="1" x14ac:dyDescent="0.25">
      <c r="A213" s="256"/>
      <c r="B213" s="238"/>
      <c r="C213" s="239"/>
      <c r="D213" s="239"/>
      <c r="E213" s="240"/>
      <c r="F213" s="258"/>
      <c r="G213" s="258"/>
      <c r="H213" s="81" t="str">
        <f>IF(加入依頼書!H213="","",加入依頼書!H213)</f>
        <v/>
      </c>
      <c r="I213" s="87"/>
      <c r="J213" s="87"/>
      <c r="K213" s="87"/>
      <c r="L213" s="262"/>
      <c r="M213" s="263"/>
      <c r="N213" s="264"/>
      <c r="O213" s="251"/>
      <c r="P213" s="252"/>
      <c r="Q213" s="254"/>
      <c r="X213" s="20" t="str">
        <f t="shared" si="12"/>
        <v/>
      </c>
      <c r="Y213" s="61"/>
      <c r="Z213" s="20"/>
      <c r="AC213" s="20" t="str">
        <f t="shared" si="13"/>
        <v/>
      </c>
      <c r="AD213" s="20" t="str">
        <f t="shared" si="14"/>
        <v/>
      </c>
      <c r="AF213" s="4"/>
      <c r="AG213" s="4"/>
      <c r="AH213" s="4"/>
    </row>
    <row r="214" spans="1:34" ht="14.25" customHeight="1" x14ac:dyDescent="0.25">
      <c r="A214" s="255">
        <v>96</v>
      </c>
      <c r="B214" s="235" t="str">
        <f>IF(加入依頼書!B214="","",加入依頼書!B214)</f>
        <v/>
      </c>
      <c r="C214" s="236"/>
      <c r="D214" s="236"/>
      <c r="E214" s="237"/>
      <c r="F214" s="257" t="str">
        <f>IF(加入依頼書!F214="","",加入依頼書!F214)</f>
        <v/>
      </c>
      <c r="G214" s="257" t="str">
        <f>IF(加入依頼書!G214="","",加入依頼書!G214)</f>
        <v/>
      </c>
      <c r="H214" s="80" t="str">
        <f>加入依頼書!H214</f>
        <v>（西暦）</v>
      </c>
      <c r="I214" s="86"/>
      <c r="J214" s="87"/>
      <c r="K214" s="87"/>
      <c r="L214" s="259"/>
      <c r="M214" s="260"/>
      <c r="N214" s="261"/>
      <c r="O214" s="249" t="str">
        <f>IF(加入依頼書!U214="","",加入依頼書!U214)</f>
        <v/>
      </c>
      <c r="P214" s="250"/>
      <c r="Q214" s="253" t="str">
        <f>IF(B214="","",IF(入国状況=1,IF(AND(入国予定日&lt;=DATEVALUE("2025/9/30"),L214&gt;=DATEVALUE("2025/10/1")),"保険料が追加で発生します",""),""))</f>
        <v/>
      </c>
      <c r="X214" s="20" t="str">
        <f t="shared" si="12"/>
        <v/>
      </c>
      <c r="Y214" s="61">
        <f>IF(B214&lt;&gt;"",IF(COUNTA(I214,L214)=2,0,1),0)</f>
        <v>0</v>
      </c>
      <c r="Z214" s="20"/>
      <c r="AA214" s="20"/>
      <c r="AB214" s="20" t="str">
        <f>IF(ISERROR(VLOOKUP(X215,#REF!,AC216,0)*AD215),"",VLOOKUP(X215,#REF!,AC216,0)*AD215)</f>
        <v/>
      </c>
      <c r="AC214" s="20" t="str">
        <f t="shared" si="13"/>
        <v/>
      </c>
      <c r="AD214" s="20" t="str">
        <f t="shared" si="14"/>
        <v/>
      </c>
      <c r="AE214" s="4"/>
      <c r="AF214" s="4"/>
      <c r="AG214" s="4"/>
      <c r="AH214" s="4"/>
    </row>
    <row r="215" spans="1:34" ht="27" customHeight="1" x14ac:dyDescent="0.25">
      <c r="A215" s="256"/>
      <c r="B215" s="238"/>
      <c r="C215" s="239"/>
      <c r="D215" s="239"/>
      <c r="E215" s="240"/>
      <c r="F215" s="258"/>
      <c r="G215" s="258"/>
      <c r="H215" s="81" t="str">
        <f>IF(加入依頼書!H215="","",加入依頼書!H215)</f>
        <v/>
      </c>
      <c r="I215" s="87"/>
      <c r="J215" s="87"/>
      <c r="K215" s="87"/>
      <c r="L215" s="262"/>
      <c r="M215" s="263"/>
      <c r="N215" s="264"/>
      <c r="O215" s="251"/>
      <c r="P215" s="252"/>
      <c r="Q215" s="254"/>
      <c r="X215" s="20" t="str">
        <f t="shared" si="12"/>
        <v/>
      </c>
      <c r="Y215" s="61"/>
      <c r="Z215" s="20"/>
      <c r="AA215" s="20"/>
      <c r="AB215" s="20" t="str">
        <f>IF(ISERROR(VLOOKUP(X216,#REF!,AC217,0)*AD216),"",VLOOKUP(X216,#REF!,AC217,0)*AD216)</f>
        <v/>
      </c>
      <c r="AC215" s="20" t="str">
        <f t="shared" si="13"/>
        <v/>
      </c>
      <c r="AD215" s="20" t="str">
        <f t="shared" si="14"/>
        <v/>
      </c>
      <c r="AE215" s="4"/>
      <c r="AF215" s="4"/>
      <c r="AG215" s="4"/>
      <c r="AH215" s="4"/>
    </row>
    <row r="216" spans="1:34" ht="14.25" customHeight="1" x14ac:dyDescent="0.25">
      <c r="A216" s="255">
        <v>97</v>
      </c>
      <c r="B216" s="235" t="str">
        <f>IF(加入依頼書!B216="","",加入依頼書!B216)</f>
        <v/>
      </c>
      <c r="C216" s="236"/>
      <c r="D216" s="236"/>
      <c r="E216" s="237"/>
      <c r="F216" s="257" t="str">
        <f>IF(加入依頼書!F216="","",加入依頼書!F216)</f>
        <v/>
      </c>
      <c r="G216" s="257" t="str">
        <f>IF(加入依頼書!G216="","",加入依頼書!G216)</f>
        <v/>
      </c>
      <c r="H216" s="80" t="str">
        <f>加入依頼書!H216</f>
        <v>（西暦）</v>
      </c>
      <c r="I216" s="86"/>
      <c r="J216" s="87"/>
      <c r="K216" s="87"/>
      <c r="L216" s="259"/>
      <c r="M216" s="260"/>
      <c r="N216" s="261"/>
      <c r="O216" s="249" t="str">
        <f>IF(加入依頼書!U216="","",加入依頼書!U216)</f>
        <v/>
      </c>
      <c r="P216" s="250"/>
      <c r="Q216" s="253" t="str">
        <f>IF(B216="","",IF(入国状況=1,IF(AND(入国予定日&lt;=DATEVALUE("2025/9/30"),L216&gt;=DATEVALUE("2025/10/1")),"保険料が追加で発生します",""),""))</f>
        <v/>
      </c>
      <c r="X216" s="20" t="str">
        <f t="shared" si="12"/>
        <v/>
      </c>
      <c r="Y216" s="61">
        <f>IF(B216&lt;&gt;"",IF(COUNTA(I216,L216)=2,0,1),0)</f>
        <v>0</v>
      </c>
      <c r="Z216" s="20"/>
      <c r="AA216" s="20"/>
      <c r="AB216" s="20" t="str">
        <f>IF(ISERROR(VLOOKUP(X217,#REF!,AC218,0)*AD217),"",VLOOKUP(X217,#REF!,AC218,0)*AD217)</f>
        <v/>
      </c>
      <c r="AC216" s="20" t="str">
        <f t="shared" si="13"/>
        <v/>
      </c>
      <c r="AD216" s="20" t="str">
        <f t="shared" si="14"/>
        <v/>
      </c>
      <c r="AE216" s="4"/>
      <c r="AF216" s="4"/>
      <c r="AG216" s="4"/>
      <c r="AH216" s="4"/>
    </row>
    <row r="217" spans="1:34" ht="27" customHeight="1" x14ac:dyDescent="0.25">
      <c r="A217" s="256"/>
      <c r="B217" s="238"/>
      <c r="C217" s="239"/>
      <c r="D217" s="239"/>
      <c r="E217" s="240"/>
      <c r="F217" s="258"/>
      <c r="G217" s="258"/>
      <c r="H217" s="81" t="str">
        <f>IF(加入依頼書!H217="","",加入依頼書!H217)</f>
        <v/>
      </c>
      <c r="I217" s="87"/>
      <c r="J217" s="87"/>
      <c r="K217" s="87"/>
      <c r="L217" s="262"/>
      <c r="M217" s="263"/>
      <c r="N217" s="264"/>
      <c r="O217" s="251"/>
      <c r="P217" s="252"/>
      <c r="Q217" s="254"/>
      <c r="X217" s="20" t="str">
        <f t="shared" si="12"/>
        <v/>
      </c>
      <c r="Y217" s="61"/>
      <c r="Z217" s="20"/>
      <c r="AA217" s="20"/>
      <c r="AB217" s="20" t="str">
        <f>IF(ISERROR(VLOOKUP(X218,#REF!,AC219,0)*AD218),"",VLOOKUP(X218,#REF!,AC219,0)*AD218)</f>
        <v/>
      </c>
      <c r="AC217" s="20" t="str">
        <f t="shared" si="13"/>
        <v/>
      </c>
      <c r="AD217" s="20" t="str">
        <f t="shared" si="14"/>
        <v/>
      </c>
      <c r="AE217" s="4"/>
      <c r="AF217" s="4"/>
      <c r="AG217" s="4"/>
      <c r="AH217" s="4"/>
    </row>
    <row r="218" spans="1:34" ht="14.25" customHeight="1" x14ac:dyDescent="0.25">
      <c r="A218" s="255">
        <v>98</v>
      </c>
      <c r="B218" s="235" t="str">
        <f>IF(加入依頼書!B218="","",加入依頼書!B218)</f>
        <v/>
      </c>
      <c r="C218" s="236"/>
      <c r="D218" s="236"/>
      <c r="E218" s="237"/>
      <c r="F218" s="257" t="str">
        <f>IF(加入依頼書!F218="","",加入依頼書!F218)</f>
        <v/>
      </c>
      <c r="G218" s="257" t="str">
        <f>IF(加入依頼書!G218="","",加入依頼書!G218)</f>
        <v/>
      </c>
      <c r="H218" s="80" t="str">
        <f>加入依頼書!H218</f>
        <v>（西暦）</v>
      </c>
      <c r="I218" s="86"/>
      <c r="J218" s="87"/>
      <c r="K218" s="87"/>
      <c r="L218" s="259"/>
      <c r="M218" s="260"/>
      <c r="N218" s="261"/>
      <c r="O218" s="249" t="str">
        <f>IF(加入依頼書!U218="","",加入依頼書!U218)</f>
        <v/>
      </c>
      <c r="P218" s="250"/>
      <c r="Q218" s="253" t="str">
        <f>IF(B218="","",IF(入国状況=1,IF(AND(入国予定日&lt;=DATEVALUE("2025/9/30"),L218&gt;=DATEVALUE("2025/10/1")),"保険料が追加で発生します",""),""))</f>
        <v/>
      </c>
      <c r="X218" s="20" t="str">
        <f t="shared" si="12"/>
        <v/>
      </c>
      <c r="Y218" s="61">
        <f>IF(B218&lt;&gt;"",IF(COUNTA(I218,L218)=2,0,1),0)</f>
        <v>0</v>
      </c>
      <c r="Z218" s="20"/>
      <c r="AA218" s="20"/>
      <c r="AB218" s="20" t="str">
        <f>IF(ISERROR(VLOOKUP(X219,#REF!,AC220,0)*AD219),"",VLOOKUP(X219,#REF!,AC220,0)*AD219)</f>
        <v/>
      </c>
      <c r="AC218" s="20" t="str">
        <f t="shared" si="13"/>
        <v/>
      </c>
      <c r="AD218" s="20" t="str">
        <f t="shared" si="14"/>
        <v/>
      </c>
      <c r="AE218" s="4"/>
      <c r="AF218" s="4"/>
      <c r="AG218" s="4"/>
      <c r="AH218" s="4"/>
    </row>
    <row r="219" spans="1:34" ht="27" customHeight="1" x14ac:dyDescent="0.25">
      <c r="A219" s="256"/>
      <c r="B219" s="238"/>
      <c r="C219" s="239"/>
      <c r="D219" s="239"/>
      <c r="E219" s="240"/>
      <c r="F219" s="258"/>
      <c r="G219" s="258"/>
      <c r="H219" s="81" t="str">
        <f>IF(加入依頼書!H219="","",加入依頼書!H219)</f>
        <v/>
      </c>
      <c r="I219" s="87"/>
      <c r="J219" s="87"/>
      <c r="K219" s="87"/>
      <c r="L219" s="262"/>
      <c r="M219" s="263"/>
      <c r="N219" s="264"/>
      <c r="O219" s="251"/>
      <c r="P219" s="252"/>
      <c r="Q219" s="254"/>
      <c r="X219" s="20" t="str">
        <f t="shared" si="12"/>
        <v/>
      </c>
      <c r="Y219" s="61"/>
      <c r="Z219" s="20"/>
      <c r="AA219" s="20"/>
      <c r="AB219" s="20" t="str">
        <f>IF(ISERROR(VLOOKUP(X220,#REF!,AC221,0)*AD220),"",VLOOKUP(X220,#REF!,AC221,0)*AD220)</f>
        <v/>
      </c>
      <c r="AC219" s="20" t="str">
        <f t="shared" si="13"/>
        <v/>
      </c>
      <c r="AD219" s="20" t="str">
        <f t="shared" si="14"/>
        <v/>
      </c>
      <c r="AE219" s="4"/>
      <c r="AF219" s="4"/>
      <c r="AG219" s="4"/>
      <c r="AH219" s="4"/>
    </row>
    <row r="220" spans="1:34" ht="14.25" customHeight="1" x14ac:dyDescent="0.25">
      <c r="A220" s="255">
        <v>99</v>
      </c>
      <c r="B220" s="235" t="str">
        <f>IF(加入依頼書!B220="","",加入依頼書!B220)</f>
        <v/>
      </c>
      <c r="C220" s="236"/>
      <c r="D220" s="236"/>
      <c r="E220" s="237"/>
      <c r="F220" s="257" t="str">
        <f>IF(加入依頼書!F220="","",加入依頼書!F220)</f>
        <v/>
      </c>
      <c r="G220" s="257" t="str">
        <f>IF(加入依頼書!G220="","",加入依頼書!G220)</f>
        <v/>
      </c>
      <c r="H220" s="80" t="str">
        <f>加入依頼書!H220</f>
        <v>（西暦）</v>
      </c>
      <c r="I220" s="86"/>
      <c r="J220" s="87"/>
      <c r="K220" s="87"/>
      <c r="L220" s="259"/>
      <c r="M220" s="260"/>
      <c r="N220" s="261"/>
      <c r="O220" s="249" t="str">
        <f>IF(加入依頼書!U220="","",加入依頼書!U220)</f>
        <v/>
      </c>
      <c r="P220" s="250"/>
      <c r="Q220" s="253" t="str">
        <f>IF(B220="","",IF(入国状況=1,IF(AND(入国予定日&lt;=DATEVALUE("2025/9/30"),L220&gt;=DATEVALUE("2025/10/1")),"保険料が追加で発生します",""),""))</f>
        <v/>
      </c>
      <c r="X220" s="20" t="str">
        <f t="shared" si="12"/>
        <v/>
      </c>
      <c r="Y220" s="61">
        <f>IF(B220&lt;&gt;"",IF(COUNTA(I220,L220)=2,0,1),0)</f>
        <v>0</v>
      </c>
      <c r="Z220" s="20"/>
      <c r="AA220" s="20"/>
      <c r="AB220" s="20" t="str">
        <f>IF(ISERROR(VLOOKUP(X221,#REF!,AC222,0)*AD221),"",VLOOKUP(X221,#REF!,AC222,0)*AD221)</f>
        <v/>
      </c>
      <c r="AC220" s="20" t="str">
        <f t="shared" si="13"/>
        <v/>
      </c>
      <c r="AD220" s="20" t="str">
        <f t="shared" si="14"/>
        <v/>
      </c>
      <c r="AE220" s="4"/>
      <c r="AF220" s="4"/>
      <c r="AG220" s="4"/>
      <c r="AH220" s="4"/>
    </row>
    <row r="221" spans="1:34" ht="27" customHeight="1" x14ac:dyDescent="0.25">
      <c r="A221" s="256"/>
      <c r="B221" s="238"/>
      <c r="C221" s="239"/>
      <c r="D221" s="239"/>
      <c r="E221" s="240"/>
      <c r="F221" s="258"/>
      <c r="G221" s="258"/>
      <c r="H221" s="81" t="str">
        <f>IF(加入依頼書!H221="","",加入依頼書!H221)</f>
        <v/>
      </c>
      <c r="I221" s="87"/>
      <c r="J221" s="87"/>
      <c r="K221" s="87"/>
      <c r="L221" s="262"/>
      <c r="M221" s="263"/>
      <c r="N221" s="264"/>
      <c r="O221" s="251"/>
      <c r="P221" s="252"/>
      <c r="Q221" s="254"/>
      <c r="X221" s="20" t="str">
        <f t="shared" si="12"/>
        <v/>
      </c>
      <c r="Y221" s="61"/>
      <c r="Z221" s="20"/>
      <c r="AA221" s="20"/>
      <c r="AB221" s="20" t="str">
        <f>IF(ISERROR(VLOOKUP(X222,#REF!,AC223,0)*AD222),"",VLOOKUP(X222,#REF!,AC223,0)*AD222)</f>
        <v/>
      </c>
      <c r="AC221" s="20" t="str">
        <f t="shared" si="13"/>
        <v/>
      </c>
      <c r="AD221" s="20" t="str">
        <f t="shared" si="14"/>
        <v/>
      </c>
      <c r="AE221" s="4"/>
      <c r="AF221" s="4"/>
      <c r="AG221" s="4"/>
      <c r="AH221" s="4"/>
    </row>
    <row r="222" spans="1:34" ht="14.25" customHeight="1" x14ac:dyDescent="0.25">
      <c r="A222" s="255">
        <v>100</v>
      </c>
      <c r="B222" s="235" t="str">
        <f>IF(加入依頼書!B222="","",加入依頼書!B222)</f>
        <v/>
      </c>
      <c r="C222" s="236"/>
      <c r="D222" s="236"/>
      <c r="E222" s="237"/>
      <c r="F222" s="257" t="str">
        <f>IF(加入依頼書!F222="","",加入依頼書!F222)</f>
        <v/>
      </c>
      <c r="G222" s="257" t="str">
        <f>IF(加入依頼書!G222="","",加入依頼書!G222)</f>
        <v/>
      </c>
      <c r="H222" s="80" t="str">
        <f>加入依頼書!H222</f>
        <v>（西暦）</v>
      </c>
      <c r="I222" s="86"/>
      <c r="J222" s="87"/>
      <c r="K222" s="87"/>
      <c r="L222" s="259"/>
      <c r="M222" s="260"/>
      <c r="N222" s="261"/>
      <c r="O222" s="249" t="str">
        <f>IF(加入依頼書!U222="","",加入依頼書!U222)</f>
        <v/>
      </c>
      <c r="P222" s="250"/>
      <c r="Q222" s="253" t="str">
        <f>IF(B222="","",IF(入国状況=1,IF(AND(入国予定日&lt;=DATEVALUE("2025/9/30"),L222&gt;=DATEVALUE("2025/10/1")),"保険料が追加で発生します",""),""))</f>
        <v/>
      </c>
      <c r="X222" s="20" t="str">
        <f t="shared" si="12"/>
        <v/>
      </c>
      <c r="Y222" s="61">
        <f>IF(B222&lt;&gt;"",IF(COUNTA(I222,L222)=2,0,1),0)</f>
        <v>0</v>
      </c>
      <c r="Z222" s="20"/>
      <c r="AA222" s="20"/>
      <c r="AB222" s="20" t="str">
        <f>IF(ISERROR(VLOOKUP(X223,#REF!,AC224,0)*AD223),"",VLOOKUP(X223,#REF!,AC224,0)*AD223)</f>
        <v/>
      </c>
      <c r="AC222" s="20" t="str">
        <f t="shared" si="13"/>
        <v/>
      </c>
      <c r="AD222" s="20" t="str">
        <f t="shared" si="14"/>
        <v/>
      </c>
      <c r="AE222" s="4"/>
      <c r="AF222" s="4"/>
      <c r="AG222" s="4"/>
      <c r="AH222" s="4"/>
    </row>
    <row r="223" spans="1:34" ht="27" customHeight="1" x14ac:dyDescent="0.25">
      <c r="A223" s="256"/>
      <c r="B223" s="238"/>
      <c r="C223" s="239"/>
      <c r="D223" s="239"/>
      <c r="E223" s="240"/>
      <c r="F223" s="258"/>
      <c r="G223" s="258"/>
      <c r="H223" s="81" t="str">
        <f>IF(加入依頼書!H223="","",加入依頼書!H223)</f>
        <v/>
      </c>
      <c r="I223" s="87"/>
      <c r="J223" s="87"/>
      <c r="K223" s="87"/>
      <c r="L223" s="262"/>
      <c r="M223" s="263"/>
      <c r="N223" s="264"/>
      <c r="O223" s="251"/>
      <c r="P223" s="252"/>
      <c r="Q223" s="254"/>
      <c r="X223" s="20" t="str">
        <f t="shared" si="12"/>
        <v/>
      </c>
      <c r="Y223" s="61"/>
      <c r="Z223" s="20"/>
      <c r="AC223" s="20" t="str">
        <f t="shared" si="13"/>
        <v/>
      </c>
      <c r="AD223" s="20" t="str">
        <f t="shared" si="14"/>
        <v/>
      </c>
      <c r="AF223" s="4"/>
      <c r="AG223" s="4"/>
      <c r="AH223" s="4"/>
    </row>
    <row r="224" spans="1:34" ht="14.25" customHeight="1" x14ac:dyDescent="0.25">
      <c r="A224" s="255">
        <v>101</v>
      </c>
      <c r="B224" s="235" t="str">
        <f>IF(加入依頼書!B224="","",加入依頼書!B224)</f>
        <v/>
      </c>
      <c r="C224" s="236"/>
      <c r="D224" s="236"/>
      <c r="E224" s="237"/>
      <c r="F224" s="257" t="str">
        <f>IF(加入依頼書!F224="","",加入依頼書!F224)</f>
        <v/>
      </c>
      <c r="G224" s="257" t="str">
        <f>IF(加入依頼書!G224="","",加入依頼書!G224)</f>
        <v/>
      </c>
      <c r="H224" s="80" t="str">
        <f>加入依頼書!H224</f>
        <v>（西暦）</v>
      </c>
      <c r="I224" s="86"/>
      <c r="J224" s="87"/>
      <c r="K224" s="87"/>
      <c r="L224" s="259"/>
      <c r="M224" s="260"/>
      <c r="N224" s="261"/>
      <c r="O224" s="249" t="str">
        <f>IF(加入依頼書!U224="","",加入依頼書!U224)</f>
        <v/>
      </c>
      <c r="P224" s="250"/>
      <c r="Q224" s="253" t="str">
        <f>IF(B224="","",IF(入国状況=1,IF(AND(入国予定日&lt;=DATEVALUE("2025/9/30"),L224&gt;=DATEVALUE("2025/10/1")),"保険料が追加で発生します",""),""))</f>
        <v/>
      </c>
      <c r="X224" s="20" t="str">
        <f t="shared" si="12"/>
        <v/>
      </c>
      <c r="Y224" s="61">
        <f>IF(B224&lt;&gt;"",IF(COUNTA(I224,L224)=2,0,1),0)</f>
        <v>0</v>
      </c>
      <c r="Z224" s="20"/>
      <c r="AA224" s="20"/>
      <c r="AB224" s="20" t="str">
        <f>IF(ISERROR(VLOOKUP(X225,#REF!,AC226,0)*AD225),"",VLOOKUP(X225,#REF!,AC226,0)*AD225)</f>
        <v/>
      </c>
      <c r="AC224" s="20" t="str">
        <f t="shared" si="13"/>
        <v/>
      </c>
      <c r="AD224" s="20" t="str">
        <f t="shared" si="14"/>
        <v/>
      </c>
      <c r="AE224" s="4"/>
      <c r="AF224" s="4"/>
      <c r="AG224" s="4"/>
      <c r="AH224" s="4"/>
    </row>
    <row r="225" spans="1:34" ht="27" customHeight="1" x14ac:dyDescent="0.25">
      <c r="A225" s="256"/>
      <c r="B225" s="238"/>
      <c r="C225" s="239"/>
      <c r="D225" s="239"/>
      <c r="E225" s="240"/>
      <c r="F225" s="258"/>
      <c r="G225" s="258"/>
      <c r="H225" s="81" t="str">
        <f>IF(加入依頼書!H225="","",加入依頼書!H225)</f>
        <v/>
      </c>
      <c r="I225" s="87"/>
      <c r="J225" s="87"/>
      <c r="K225" s="87"/>
      <c r="L225" s="262"/>
      <c r="M225" s="263"/>
      <c r="N225" s="264"/>
      <c r="O225" s="251"/>
      <c r="P225" s="252"/>
      <c r="Q225" s="254"/>
      <c r="X225" s="20" t="str">
        <f t="shared" si="12"/>
        <v/>
      </c>
      <c r="Y225" s="61"/>
      <c r="Z225" s="20"/>
      <c r="AA225" s="20"/>
      <c r="AB225" s="20" t="str">
        <f>IF(ISERROR(VLOOKUP(X226,#REF!,AC227,0)*AD226),"",VLOOKUP(X226,#REF!,AC227,0)*AD226)</f>
        <v/>
      </c>
      <c r="AC225" s="20" t="str">
        <f t="shared" si="13"/>
        <v/>
      </c>
      <c r="AD225" s="20" t="str">
        <f t="shared" si="14"/>
        <v/>
      </c>
      <c r="AE225" s="4"/>
      <c r="AF225" s="4"/>
      <c r="AG225" s="4"/>
      <c r="AH225" s="4"/>
    </row>
    <row r="226" spans="1:34" ht="14.25" customHeight="1" x14ac:dyDescent="0.25">
      <c r="A226" s="255">
        <v>102</v>
      </c>
      <c r="B226" s="235" t="str">
        <f>IF(加入依頼書!B226="","",加入依頼書!B226)</f>
        <v/>
      </c>
      <c r="C226" s="236"/>
      <c r="D226" s="236"/>
      <c r="E226" s="237"/>
      <c r="F226" s="257" t="str">
        <f>IF(加入依頼書!F226="","",加入依頼書!F226)</f>
        <v/>
      </c>
      <c r="G226" s="257" t="str">
        <f>IF(加入依頼書!G226="","",加入依頼書!G226)</f>
        <v/>
      </c>
      <c r="H226" s="80" t="str">
        <f>加入依頼書!H226</f>
        <v>（西暦）</v>
      </c>
      <c r="I226" s="86"/>
      <c r="J226" s="87"/>
      <c r="K226" s="87"/>
      <c r="L226" s="259"/>
      <c r="M226" s="260"/>
      <c r="N226" s="261"/>
      <c r="O226" s="249" t="str">
        <f>IF(加入依頼書!U226="","",加入依頼書!U226)</f>
        <v/>
      </c>
      <c r="P226" s="250"/>
      <c r="Q226" s="253" t="str">
        <f>IF(B226="","",IF(入国状況=1,IF(AND(入国予定日&lt;=DATEVALUE("2025/9/30"),L226&gt;=DATEVALUE("2025/10/1")),"保険料が追加で発生します",""),""))</f>
        <v/>
      </c>
      <c r="X226" s="20" t="str">
        <f t="shared" si="12"/>
        <v/>
      </c>
      <c r="Y226" s="61">
        <f>IF(B226&lt;&gt;"",IF(COUNTA(I226,L226)=2,0,1),0)</f>
        <v>0</v>
      </c>
      <c r="Z226" s="20"/>
      <c r="AA226" s="20"/>
      <c r="AB226" s="20" t="str">
        <f>IF(ISERROR(VLOOKUP(X227,#REF!,AC228,0)*AD227),"",VLOOKUP(X227,#REF!,AC228,0)*AD227)</f>
        <v/>
      </c>
      <c r="AC226" s="20" t="str">
        <f t="shared" si="13"/>
        <v/>
      </c>
      <c r="AD226" s="20" t="str">
        <f t="shared" si="14"/>
        <v/>
      </c>
      <c r="AE226" s="4"/>
      <c r="AF226" s="4"/>
      <c r="AG226" s="4"/>
      <c r="AH226" s="4"/>
    </row>
    <row r="227" spans="1:34" ht="27" customHeight="1" x14ac:dyDescent="0.25">
      <c r="A227" s="256"/>
      <c r="B227" s="238"/>
      <c r="C227" s="239"/>
      <c r="D227" s="239"/>
      <c r="E227" s="240"/>
      <c r="F227" s="258"/>
      <c r="G227" s="258"/>
      <c r="H227" s="81" t="str">
        <f>IF(加入依頼書!H227="","",加入依頼書!H227)</f>
        <v/>
      </c>
      <c r="I227" s="87"/>
      <c r="J227" s="87"/>
      <c r="K227" s="87"/>
      <c r="L227" s="262"/>
      <c r="M227" s="263"/>
      <c r="N227" s="264"/>
      <c r="O227" s="251"/>
      <c r="P227" s="252"/>
      <c r="Q227" s="254"/>
      <c r="X227" s="20" t="str">
        <f t="shared" si="12"/>
        <v/>
      </c>
      <c r="Y227" s="61"/>
      <c r="Z227" s="20"/>
      <c r="AA227" s="20"/>
      <c r="AB227" s="20" t="str">
        <f>IF(ISERROR(VLOOKUP(X228,#REF!,AC229,0)*AD228),"",VLOOKUP(X228,#REF!,AC229,0)*AD228)</f>
        <v/>
      </c>
      <c r="AC227" s="20" t="str">
        <f t="shared" si="13"/>
        <v/>
      </c>
      <c r="AD227" s="20" t="str">
        <f t="shared" si="14"/>
        <v/>
      </c>
      <c r="AE227" s="4"/>
      <c r="AF227" s="4"/>
      <c r="AG227" s="4"/>
      <c r="AH227" s="4"/>
    </row>
    <row r="228" spans="1:34" ht="14.25" customHeight="1" x14ac:dyDescent="0.25">
      <c r="A228" s="255">
        <v>103</v>
      </c>
      <c r="B228" s="235" t="str">
        <f>IF(加入依頼書!B228="","",加入依頼書!B228)</f>
        <v/>
      </c>
      <c r="C228" s="236"/>
      <c r="D228" s="236"/>
      <c r="E228" s="237"/>
      <c r="F228" s="257" t="str">
        <f>IF(加入依頼書!F228="","",加入依頼書!F228)</f>
        <v/>
      </c>
      <c r="G228" s="257" t="str">
        <f>IF(加入依頼書!G228="","",加入依頼書!G228)</f>
        <v/>
      </c>
      <c r="H228" s="80" t="str">
        <f>加入依頼書!H228</f>
        <v>（西暦）</v>
      </c>
      <c r="I228" s="86"/>
      <c r="J228" s="87"/>
      <c r="K228" s="87"/>
      <c r="L228" s="259"/>
      <c r="M228" s="260"/>
      <c r="N228" s="261"/>
      <c r="O228" s="249" t="str">
        <f>IF(加入依頼書!U228="","",加入依頼書!U228)</f>
        <v/>
      </c>
      <c r="P228" s="250"/>
      <c r="Q228" s="253" t="str">
        <f>IF(B228="","",IF(入国状況=1,IF(AND(入国予定日&lt;=DATEVALUE("2025/9/30"),L228&gt;=DATEVALUE("2025/10/1")),"保険料が追加で発生します",""),""))</f>
        <v/>
      </c>
      <c r="X228" s="20" t="str">
        <f t="shared" si="12"/>
        <v/>
      </c>
      <c r="Y228" s="61">
        <f>IF(B228&lt;&gt;"",IF(COUNTA(I228,L228)=2,0,1),0)</f>
        <v>0</v>
      </c>
      <c r="Z228" s="20"/>
      <c r="AA228" s="20"/>
      <c r="AB228" s="20" t="str">
        <f>IF(ISERROR(VLOOKUP(X229,#REF!,AC230,0)*AD229),"",VLOOKUP(X229,#REF!,AC230,0)*AD229)</f>
        <v/>
      </c>
      <c r="AC228" s="20" t="str">
        <f t="shared" si="13"/>
        <v/>
      </c>
      <c r="AD228" s="20" t="str">
        <f t="shared" si="14"/>
        <v/>
      </c>
      <c r="AE228" s="4"/>
      <c r="AF228" s="4"/>
      <c r="AG228" s="4"/>
      <c r="AH228" s="4"/>
    </row>
    <row r="229" spans="1:34" ht="27" customHeight="1" x14ac:dyDescent="0.25">
      <c r="A229" s="256"/>
      <c r="B229" s="238"/>
      <c r="C229" s="239"/>
      <c r="D229" s="239"/>
      <c r="E229" s="240"/>
      <c r="F229" s="258"/>
      <c r="G229" s="258"/>
      <c r="H229" s="81" t="str">
        <f>IF(加入依頼書!H229="","",加入依頼書!H229)</f>
        <v/>
      </c>
      <c r="I229" s="87"/>
      <c r="J229" s="87"/>
      <c r="K229" s="87"/>
      <c r="L229" s="262"/>
      <c r="M229" s="263"/>
      <c r="N229" s="264"/>
      <c r="O229" s="251"/>
      <c r="P229" s="252"/>
      <c r="Q229" s="254"/>
      <c r="X229" s="20" t="str">
        <f t="shared" si="12"/>
        <v/>
      </c>
      <c r="Y229" s="61"/>
      <c r="Z229" s="20"/>
      <c r="AA229" s="20"/>
      <c r="AB229" s="20" t="str">
        <f>IF(ISERROR(VLOOKUP(X230,#REF!,AC231,0)*AD230),"",VLOOKUP(X230,#REF!,AC231,0)*AD230)</f>
        <v/>
      </c>
      <c r="AC229" s="20" t="str">
        <f t="shared" si="13"/>
        <v/>
      </c>
      <c r="AD229" s="20" t="str">
        <f t="shared" si="14"/>
        <v/>
      </c>
      <c r="AE229" s="4"/>
      <c r="AF229" s="4"/>
      <c r="AG229" s="4"/>
      <c r="AH229" s="4"/>
    </row>
    <row r="230" spans="1:34" ht="14.25" customHeight="1" x14ac:dyDescent="0.25">
      <c r="A230" s="255">
        <v>104</v>
      </c>
      <c r="B230" s="235" t="str">
        <f>IF(加入依頼書!B230="","",加入依頼書!B230)</f>
        <v/>
      </c>
      <c r="C230" s="236"/>
      <c r="D230" s="236"/>
      <c r="E230" s="237"/>
      <c r="F230" s="257" t="str">
        <f>IF(加入依頼書!F230="","",加入依頼書!F230)</f>
        <v/>
      </c>
      <c r="G230" s="257" t="str">
        <f>IF(加入依頼書!G230="","",加入依頼書!G230)</f>
        <v/>
      </c>
      <c r="H230" s="80" t="str">
        <f>加入依頼書!H230</f>
        <v>（西暦）</v>
      </c>
      <c r="I230" s="86"/>
      <c r="J230" s="87"/>
      <c r="K230" s="87"/>
      <c r="L230" s="259"/>
      <c r="M230" s="260"/>
      <c r="N230" s="261"/>
      <c r="O230" s="249" t="str">
        <f>IF(加入依頼書!U230="","",加入依頼書!U230)</f>
        <v/>
      </c>
      <c r="P230" s="250"/>
      <c r="Q230" s="253" t="str">
        <f>IF(B230="","",IF(入国状況=1,IF(AND(入国予定日&lt;=DATEVALUE("2025/9/30"),L230&gt;=DATEVALUE("2025/10/1")),"保険料が追加で発生します",""),""))</f>
        <v/>
      </c>
      <c r="X230" s="20" t="str">
        <f t="shared" si="12"/>
        <v/>
      </c>
      <c r="Y230" s="61">
        <f>IF(B230&lt;&gt;"",IF(COUNTA(I230,L230)=2,0,1),0)</f>
        <v>0</v>
      </c>
      <c r="Z230" s="20"/>
      <c r="AA230" s="20"/>
      <c r="AB230" s="20" t="str">
        <f>IF(ISERROR(VLOOKUP(X231,#REF!,AC232,0)*AD231),"",VLOOKUP(X231,#REF!,AC232,0)*AD231)</f>
        <v/>
      </c>
      <c r="AC230" s="20" t="str">
        <f t="shared" si="13"/>
        <v/>
      </c>
      <c r="AD230" s="20" t="str">
        <f t="shared" si="14"/>
        <v/>
      </c>
      <c r="AE230" s="4"/>
      <c r="AF230" s="4"/>
      <c r="AG230" s="4"/>
      <c r="AH230" s="4"/>
    </row>
    <row r="231" spans="1:34" ht="27" customHeight="1" x14ac:dyDescent="0.25">
      <c r="A231" s="256"/>
      <c r="B231" s="238"/>
      <c r="C231" s="239"/>
      <c r="D231" s="239"/>
      <c r="E231" s="240"/>
      <c r="F231" s="258"/>
      <c r="G231" s="258"/>
      <c r="H231" s="81" t="str">
        <f>IF(加入依頼書!H231="","",加入依頼書!H231)</f>
        <v/>
      </c>
      <c r="I231" s="87"/>
      <c r="J231" s="87"/>
      <c r="K231" s="87"/>
      <c r="L231" s="262"/>
      <c r="M231" s="263"/>
      <c r="N231" s="264"/>
      <c r="O231" s="251"/>
      <c r="P231" s="252"/>
      <c r="Q231" s="254"/>
      <c r="X231" s="20" t="str">
        <f t="shared" si="12"/>
        <v/>
      </c>
      <c r="Y231" s="61"/>
      <c r="Z231" s="20"/>
      <c r="AA231" s="20"/>
      <c r="AB231" s="20" t="str">
        <f>IF(ISERROR(VLOOKUP(X232,#REF!,AC233,0)*AD232),"",VLOOKUP(X232,#REF!,AC233,0)*AD232)</f>
        <v/>
      </c>
      <c r="AC231" s="20" t="str">
        <f t="shared" si="13"/>
        <v/>
      </c>
      <c r="AD231" s="20" t="str">
        <f t="shared" si="14"/>
        <v/>
      </c>
      <c r="AE231" s="4"/>
      <c r="AF231" s="4"/>
      <c r="AG231" s="4"/>
      <c r="AH231" s="4"/>
    </row>
    <row r="232" spans="1:34" ht="14.25" customHeight="1" x14ac:dyDescent="0.25">
      <c r="A232" s="255">
        <v>105</v>
      </c>
      <c r="B232" s="235" t="str">
        <f>IF(加入依頼書!B232="","",加入依頼書!B232)</f>
        <v/>
      </c>
      <c r="C232" s="236"/>
      <c r="D232" s="236"/>
      <c r="E232" s="237"/>
      <c r="F232" s="257" t="str">
        <f>IF(加入依頼書!F232="","",加入依頼書!F232)</f>
        <v/>
      </c>
      <c r="G232" s="257" t="str">
        <f>IF(加入依頼書!G232="","",加入依頼書!G232)</f>
        <v/>
      </c>
      <c r="H232" s="80" t="str">
        <f>加入依頼書!H232</f>
        <v>（西暦）</v>
      </c>
      <c r="I232" s="86"/>
      <c r="J232" s="87"/>
      <c r="K232" s="87"/>
      <c r="L232" s="259"/>
      <c r="M232" s="260"/>
      <c r="N232" s="261"/>
      <c r="O232" s="249" t="str">
        <f>IF(加入依頼書!U232="","",加入依頼書!U232)</f>
        <v/>
      </c>
      <c r="P232" s="250"/>
      <c r="Q232" s="253" t="str">
        <f>IF(B232="","",IF(入国状況=1,IF(AND(入国予定日&lt;=DATEVALUE("2025/9/30"),L232&gt;=DATEVALUE("2025/10/1")),"保険料が追加で発生します",""),""))</f>
        <v/>
      </c>
      <c r="X232" s="20" t="str">
        <f t="shared" si="12"/>
        <v/>
      </c>
      <c r="Y232" s="61">
        <f>IF(B232&lt;&gt;"",IF(COUNTA(I232,L232)=2,0,1),0)</f>
        <v>0</v>
      </c>
      <c r="Z232" s="20"/>
      <c r="AA232" s="20"/>
      <c r="AB232" s="20" t="str">
        <f>IF(ISERROR(VLOOKUP(X233,#REF!,AC234,0)*AD233),"",VLOOKUP(X233,#REF!,AC234,0)*AD233)</f>
        <v/>
      </c>
      <c r="AC232" s="20" t="str">
        <f t="shared" si="13"/>
        <v/>
      </c>
      <c r="AD232" s="20" t="str">
        <f t="shared" si="14"/>
        <v/>
      </c>
      <c r="AE232" s="4"/>
      <c r="AF232" s="4"/>
      <c r="AG232" s="4"/>
      <c r="AH232" s="4"/>
    </row>
    <row r="233" spans="1:34" ht="27" customHeight="1" x14ac:dyDescent="0.25">
      <c r="A233" s="256"/>
      <c r="B233" s="238"/>
      <c r="C233" s="239"/>
      <c r="D233" s="239"/>
      <c r="E233" s="240"/>
      <c r="F233" s="258"/>
      <c r="G233" s="258"/>
      <c r="H233" s="81" t="str">
        <f>IF(加入依頼書!H233="","",加入依頼書!H233)</f>
        <v/>
      </c>
      <c r="I233" s="87"/>
      <c r="J233" s="87"/>
      <c r="K233" s="87"/>
      <c r="L233" s="262"/>
      <c r="M233" s="263"/>
      <c r="N233" s="264"/>
      <c r="O233" s="251"/>
      <c r="P233" s="252"/>
      <c r="Q233" s="254"/>
      <c r="X233" s="20" t="str">
        <f t="shared" si="12"/>
        <v/>
      </c>
      <c r="Y233" s="61"/>
      <c r="Z233" s="20"/>
      <c r="AC233" s="20" t="str">
        <f t="shared" si="13"/>
        <v/>
      </c>
      <c r="AD233" s="20" t="str">
        <f t="shared" si="14"/>
        <v/>
      </c>
      <c r="AF233" s="4"/>
      <c r="AG233" s="4"/>
      <c r="AH233" s="4"/>
    </row>
    <row r="234" spans="1:34" ht="14.25" customHeight="1" x14ac:dyDescent="0.25">
      <c r="A234" s="255">
        <v>106</v>
      </c>
      <c r="B234" s="235" t="str">
        <f>IF(加入依頼書!B234="","",加入依頼書!B234)</f>
        <v/>
      </c>
      <c r="C234" s="236"/>
      <c r="D234" s="236"/>
      <c r="E234" s="237"/>
      <c r="F234" s="257" t="str">
        <f>IF(加入依頼書!F234="","",加入依頼書!F234)</f>
        <v/>
      </c>
      <c r="G234" s="257" t="str">
        <f>IF(加入依頼書!G234="","",加入依頼書!G234)</f>
        <v/>
      </c>
      <c r="H234" s="80" t="str">
        <f>加入依頼書!H234</f>
        <v>（西暦）</v>
      </c>
      <c r="I234" s="86"/>
      <c r="J234" s="87"/>
      <c r="K234" s="87"/>
      <c r="L234" s="259"/>
      <c r="M234" s="260"/>
      <c r="N234" s="261"/>
      <c r="O234" s="249" t="str">
        <f>IF(加入依頼書!U234="","",加入依頼書!U234)</f>
        <v/>
      </c>
      <c r="P234" s="250"/>
      <c r="Q234" s="253" t="str">
        <f>IF(B234="","",IF(入国状況=1,IF(AND(入国予定日&lt;=DATEVALUE("2025/9/30"),L234&gt;=DATEVALUE("2025/10/1")),"保険料が追加で発生します",""),""))</f>
        <v/>
      </c>
      <c r="X234" s="20" t="str">
        <f t="shared" si="12"/>
        <v/>
      </c>
      <c r="Y234" s="61">
        <f>IF(B234&lt;&gt;"",IF(COUNTA(I234,L234)=2,0,1),0)</f>
        <v>0</v>
      </c>
      <c r="Z234" s="20"/>
      <c r="AA234" s="20"/>
      <c r="AB234" s="20" t="str">
        <f>IF(ISERROR(VLOOKUP(X235,#REF!,AC236,0)*AD235),"",VLOOKUP(X235,#REF!,AC236,0)*AD235)</f>
        <v/>
      </c>
      <c r="AC234" s="20" t="str">
        <f t="shared" si="13"/>
        <v/>
      </c>
      <c r="AD234" s="20" t="str">
        <f t="shared" si="14"/>
        <v/>
      </c>
      <c r="AE234" s="4"/>
      <c r="AF234" s="4"/>
      <c r="AG234" s="4"/>
      <c r="AH234" s="4"/>
    </row>
    <row r="235" spans="1:34" ht="27" customHeight="1" x14ac:dyDescent="0.25">
      <c r="A235" s="256"/>
      <c r="B235" s="238"/>
      <c r="C235" s="239"/>
      <c r="D235" s="239"/>
      <c r="E235" s="240"/>
      <c r="F235" s="258"/>
      <c r="G235" s="258"/>
      <c r="H235" s="81" t="str">
        <f>IF(加入依頼書!H235="","",加入依頼書!H235)</f>
        <v/>
      </c>
      <c r="I235" s="87"/>
      <c r="J235" s="87"/>
      <c r="K235" s="87"/>
      <c r="L235" s="262"/>
      <c r="M235" s="263"/>
      <c r="N235" s="264"/>
      <c r="O235" s="251"/>
      <c r="P235" s="252"/>
      <c r="Q235" s="254"/>
      <c r="X235" s="20" t="str">
        <f t="shared" si="12"/>
        <v/>
      </c>
      <c r="Y235" s="61"/>
      <c r="Z235" s="20"/>
      <c r="AA235" s="20"/>
      <c r="AB235" s="20" t="str">
        <f>IF(ISERROR(VLOOKUP(X236,#REF!,AC237,0)*AD236),"",VLOOKUP(X236,#REF!,AC237,0)*AD236)</f>
        <v/>
      </c>
      <c r="AC235" s="20" t="str">
        <f t="shared" si="13"/>
        <v/>
      </c>
      <c r="AD235" s="20" t="str">
        <f t="shared" si="14"/>
        <v/>
      </c>
      <c r="AE235" s="4"/>
      <c r="AF235" s="4"/>
      <c r="AG235" s="4"/>
      <c r="AH235" s="4"/>
    </row>
    <row r="236" spans="1:34" ht="14.25" customHeight="1" x14ac:dyDescent="0.25">
      <c r="A236" s="255">
        <v>107</v>
      </c>
      <c r="B236" s="235" t="str">
        <f>IF(加入依頼書!B236="","",加入依頼書!B236)</f>
        <v/>
      </c>
      <c r="C236" s="236"/>
      <c r="D236" s="236"/>
      <c r="E236" s="237"/>
      <c r="F236" s="257" t="str">
        <f>IF(加入依頼書!F236="","",加入依頼書!F236)</f>
        <v/>
      </c>
      <c r="G236" s="257" t="str">
        <f>IF(加入依頼書!G236="","",加入依頼書!G236)</f>
        <v/>
      </c>
      <c r="H236" s="80" t="str">
        <f>加入依頼書!H236</f>
        <v>（西暦）</v>
      </c>
      <c r="I236" s="86"/>
      <c r="J236" s="87"/>
      <c r="K236" s="87"/>
      <c r="L236" s="259"/>
      <c r="M236" s="260"/>
      <c r="N236" s="261"/>
      <c r="O236" s="249" t="str">
        <f>IF(加入依頼書!U236="","",加入依頼書!U236)</f>
        <v/>
      </c>
      <c r="P236" s="250"/>
      <c r="Q236" s="253" t="str">
        <f>IF(B236="","",IF(入国状況=1,IF(AND(入国予定日&lt;=DATEVALUE("2025/9/30"),L236&gt;=DATEVALUE("2025/10/1")),"保険料が追加で発生します",""),""))</f>
        <v/>
      </c>
      <c r="X236" s="20" t="str">
        <f t="shared" si="12"/>
        <v/>
      </c>
      <c r="Y236" s="61">
        <f>IF(B236&lt;&gt;"",IF(COUNTA(I236,L236)=2,0,1),0)</f>
        <v>0</v>
      </c>
      <c r="Z236" s="20"/>
      <c r="AA236" s="20"/>
      <c r="AB236" s="20" t="str">
        <f>IF(ISERROR(VLOOKUP(X237,#REF!,AC238,0)*AD237),"",VLOOKUP(X237,#REF!,AC238,0)*AD237)</f>
        <v/>
      </c>
      <c r="AC236" s="20" t="str">
        <f t="shared" si="13"/>
        <v/>
      </c>
      <c r="AD236" s="20" t="str">
        <f t="shared" si="14"/>
        <v/>
      </c>
      <c r="AE236" s="4"/>
      <c r="AF236" s="4"/>
      <c r="AG236" s="4"/>
      <c r="AH236" s="4"/>
    </row>
    <row r="237" spans="1:34" ht="27" customHeight="1" x14ac:dyDescent="0.25">
      <c r="A237" s="256"/>
      <c r="B237" s="238"/>
      <c r="C237" s="239"/>
      <c r="D237" s="239"/>
      <c r="E237" s="240"/>
      <c r="F237" s="258"/>
      <c r="G237" s="258"/>
      <c r="H237" s="81" t="str">
        <f>IF(加入依頼書!H237="","",加入依頼書!H237)</f>
        <v/>
      </c>
      <c r="I237" s="87"/>
      <c r="J237" s="87"/>
      <c r="K237" s="87"/>
      <c r="L237" s="262"/>
      <c r="M237" s="263"/>
      <c r="N237" s="264"/>
      <c r="O237" s="251"/>
      <c r="P237" s="252"/>
      <c r="Q237" s="254"/>
      <c r="X237" s="20" t="str">
        <f t="shared" si="12"/>
        <v/>
      </c>
      <c r="Y237" s="61"/>
      <c r="Z237" s="20"/>
      <c r="AA237" s="20"/>
      <c r="AB237" s="20" t="str">
        <f>IF(ISERROR(VLOOKUP(X238,#REF!,AC239,0)*AD238),"",VLOOKUP(X238,#REF!,AC239,0)*AD238)</f>
        <v/>
      </c>
      <c r="AC237" s="20" t="str">
        <f t="shared" si="13"/>
        <v/>
      </c>
      <c r="AD237" s="20" t="str">
        <f t="shared" si="14"/>
        <v/>
      </c>
      <c r="AE237" s="4"/>
      <c r="AF237" s="4"/>
      <c r="AG237" s="4"/>
      <c r="AH237" s="4"/>
    </row>
    <row r="238" spans="1:34" ht="14.25" customHeight="1" x14ac:dyDescent="0.25">
      <c r="A238" s="255">
        <v>108</v>
      </c>
      <c r="B238" s="235" t="str">
        <f>IF(加入依頼書!B238="","",加入依頼書!B238)</f>
        <v/>
      </c>
      <c r="C238" s="236"/>
      <c r="D238" s="236"/>
      <c r="E238" s="237"/>
      <c r="F238" s="257" t="str">
        <f>IF(加入依頼書!F238="","",加入依頼書!F238)</f>
        <v/>
      </c>
      <c r="G238" s="257" t="str">
        <f>IF(加入依頼書!G238="","",加入依頼書!G238)</f>
        <v/>
      </c>
      <c r="H238" s="80" t="str">
        <f>加入依頼書!H238</f>
        <v>（西暦）</v>
      </c>
      <c r="I238" s="86"/>
      <c r="J238" s="87"/>
      <c r="K238" s="87"/>
      <c r="L238" s="259"/>
      <c r="M238" s="260"/>
      <c r="N238" s="261"/>
      <c r="O238" s="249" t="str">
        <f>IF(加入依頼書!U238="","",加入依頼書!U238)</f>
        <v/>
      </c>
      <c r="P238" s="250"/>
      <c r="Q238" s="253" t="str">
        <f>IF(B238="","",IF(入国状況=1,IF(AND(入国予定日&lt;=DATEVALUE("2025/9/30"),L238&gt;=DATEVALUE("2025/10/1")),"保険料が追加で発生します",""),""))</f>
        <v/>
      </c>
      <c r="X238" s="20" t="str">
        <f t="shared" si="12"/>
        <v/>
      </c>
      <c r="Y238" s="61">
        <f>IF(B238&lt;&gt;"",IF(COUNTA(I238,L238)=2,0,1),0)</f>
        <v>0</v>
      </c>
      <c r="Z238" s="20"/>
      <c r="AA238" s="20"/>
      <c r="AB238" s="20" t="str">
        <f>IF(ISERROR(VLOOKUP(X239,#REF!,AC240,0)*AD239),"",VLOOKUP(X239,#REF!,AC240,0)*AD239)</f>
        <v/>
      </c>
      <c r="AC238" s="20" t="str">
        <f t="shared" si="13"/>
        <v/>
      </c>
      <c r="AD238" s="20" t="str">
        <f t="shared" si="14"/>
        <v/>
      </c>
      <c r="AE238" s="4"/>
      <c r="AF238" s="4"/>
      <c r="AG238" s="4"/>
      <c r="AH238" s="4"/>
    </row>
    <row r="239" spans="1:34" ht="27" customHeight="1" x14ac:dyDescent="0.25">
      <c r="A239" s="256"/>
      <c r="B239" s="238"/>
      <c r="C239" s="239"/>
      <c r="D239" s="239"/>
      <c r="E239" s="240"/>
      <c r="F239" s="258"/>
      <c r="G239" s="258"/>
      <c r="H239" s="81" t="str">
        <f>IF(加入依頼書!H239="","",加入依頼書!H239)</f>
        <v/>
      </c>
      <c r="I239" s="87"/>
      <c r="J239" s="87"/>
      <c r="K239" s="87"/>
      <c r="L239" s="262"/>
      <c r="M239" s="263"/>
      <c r="N239" s="264"/>
      <c r="O239" s="251"/>
      <c r="P239" s="252"/>
      <c r="Q239" s="254"/>
      <c r="X239" s="20" t="str">
        <f t="shared" si="12"/>
        <v/>
      </c>
      <c r="Y239" s="61"/>
      <c r="Z239" s="20"/>
      <c r="AA239" s="20"/>
      <c r="AB239" s="20" t="str">
        <f>IF(ISERROR(VLOOKUP(X240,#REF!,AC241,0)*AD240),"",VLOOKUP(X240,#REF!,AC241,0)*AD240)</f>
        <v/>
      </c>
      <c r="AC239" s="20" t="str">
        <f t="shared" si="13"/>
        <v/>
      </c>
      <c r="AD239" s="20" t="str">
        <f t="shared" si="14"/>
        <v/>
      </c>
      <c r="AE239" s="4"/>
      <c r="AF239" s="4"/>
      <c r="AG239" s="4"/>
      <c r="AH239" s="4"/>
    </row>
    <row r="240" spans="1:34" ht="14.25" customHeight="1" x14ac:dyDescent="0.25">
      <c r="A240" s="255">
        <v>109</v>
      </c>
      <c r="B240" s="235" t="str">
        <f>IF(加入依頼書!B240="","",加入依頼書!B240)</f>
        <v/>
      </c>
      <c r="C240" s="236"/>
      <c r="D240" s="236"/>
      <c r="E240" s="237"/>
      <c r="F240" s="257" t="str">
        <f>IF(加入依頼書!F240="","",加入依頼書!F240)</f>
        <v/>
      </c>
      <c r="G240" s="257" t="str">
        <f>IF(加入依頼書!G240="","",加入依頼書!G240)</f>
        <v/>
      </c>
      <c r="H240" s="80" t="str">
        <f>加入依頼書!H240</f>
        <v>（西暦）</v>
      </c>
      <c r="I240" s="86"/>
      <c r="J240" s="87"/>
      <c r="K240" s="87"/>
      <c r="L240" s="259"/>
      <c r="M240" s="260"/>
      <c r="N240" s="261"/>
      <c r="O240" s="249" t="str">
        <f>IF(加入依頼書!U240="","",加入依頼書!U240)</f>
        <v/>
      </c>
      <c r="P240" s="250"/>
      <c r="Q240" s="253" t="str">
        <f>IF(B240="","",IF(入国状況=1,IF(AND(入国予定日&lt;=DATEVALUE("2025/9/30"),L240&gt;=DATEVALUE("2025/10/1")),"保険料が追加で発生します",""),""))</f>
        <v/>
      </c>
      <c r="X240" s="20" t="str">
        <f t="shared" si="12"/>
        <v/>
      </c>
      <c r="Y240" s="61">
        <f>IF(B240&lt;&gt;"",IF(COUNTA(I240,L240)=2,0,1),0)</f>
        <v>0</v>
      </c>
      <c r="Z240" s="20"/>
      <c r="AA240" s="20"/>
      <c r="AB240" s="20" t="str">
        <f>IF(ISERROR(VLOOKUP(X241,#REF!,AC242,0)*AD241),"",VLOOKUP(X241,#REF!,AC242,0)*AD241)</f>
        <v/>
      </c>
      <c r="AC240" s="20" t="str">
        <f t="shared" si="13"/>
        <v/>
      </c>
      <c r="AD240" s="20" t="str">
        <f t="shared" si="14"/>
        <v/>
      </c>
      <c r="AE240" s="4"/>
      <c r="AF240" s="4"/>
      <c r="AG240" s="4"/>
      <c r="AH240" s="4"/>
    </row>
    <row r="241" spans="1:34" ht="27" customHeight="1" x14ac:dyDescent="0.25">
      <c r="A241" s="256"/>
      <c r="B241" s="238"/>
      <c r="C241" s="239"/>
      <c r="D241" s="239"/>
      <c r="E241" s="240"/>
      <c r="F241" s="258"/>
      <c r="G241" s="258"/>
      <c r="H241" s="81" t="str">
        <f>IF(加入依頼書!H241="","",加入依頼書!H241)</f>
        <v/>
      </c>
      <c r="I241" s="87"/>
      <c r="J241" s="87"/>
      <c r="K241" s="87"/>
      <c r="L241" s="262"/>
      <c r="M241" s="263"/>
      <c r="N241" s="264"/>
      <c r="O241" s="251"/>
      <c r="P241" s="252"/>
      <c r="Q241" s="254"/>
      <c r="X241" s="20" t="str">
        <f t="shared" si="12"/>
        <v/>
      </c>
      <c r="Y241" s="61"/>
      <c r="Z241" s="20"/>
      <c r="AA241" s="20"/>
      <c r="AB241" s="20" t="str">
        <f>IF(ISERROR(VLOOKUP(X242,#REF!,AC243,0)*AD242),"",VLOOKUP(X242,#REF!,AC243,0)*AD242)</f>
        <v/>
      </c>
      <c r="AC241" s="20" t="str">
        <f t="shared" si="13"/>
        <v/>
      </c>
      <c r="AD241" s="20" t="str">
        <f t="shared" si="14"/>
        <v/>
      </c>
      <c r="AE241" s="4"/>
      <c r="AF241" s="4"/>
      <c r="AG241" s="4"/>
      <c r="AH241" s="4"/>
    </row>
    <row r="242" spans="1:34" ht="14.25" customHeight="1" x14ac:dyDescent="0.25">
      <c r="A242" s="255">
        <v>110</v>
      </c>
      <c r="B242" s="235" t="str">
        <f>IF(加入依頼書!B242="","",加入依頼書!B242)</f>
        <v/>
      </c>
      <c r="C242" s="236"/>
      <c r="D242" s="236"/>
      <c r="E242" s="237"/>
      <c r="F242" s="257" t="str">
        <f>IF(加入依頼書!F242="","",加入依頼書!F242)</f>
        <v/>
      </c>
      <c r="G242" s="257" t="str">
        <f>IF(加入依頼書!G242="","",加入依頼書!G242)</f>
        <v/>
      </c>
      <c r="H242" s="80" t="str">
        <f>加入依頼書!H242</f>
        <v>（西暦）</v>
      </c>
      <c r="I242" s="86"/>
      <c r="J242" s="87"/>
      <c r="K242" s="87"/>
      <c r="L242" s="259"/>
      <c r="M242" s="260"/>
      <c r="N242" s="261"/>
      <c r="O242" s="249" t="str">
        <f>IF(加入依頼書!U242="","",加入依頼書!U242)</f>
        <v/>
      </c>
      <c r="P242" s="250"/>
      <c r="Q242" s="253" t="str">
        <f>IF(B242="","",IF(入国状況=1,IF(AND(入国予定日&lt;=DATEVALUE("2025/9/30"),L242&gt;=DATEVALUE("2025/10/1")),"保険料が追加で発生します",""),""))</f>
        <v/>
      </c>
      <c r="X242" s="20" t="str">
        <f t="shared" si="12"/>
        <v/>
      </c>
      <c r="Y242" s="61">
        <f>IF(B242&lt;&gt;"",IF(COUNTA(I242,L242)=2,0,1),0)</f>
        <v>0</v>
      </c>
      <c r="Z242" s="20"/>
      <c r="AA242" s="20"/>
      <c r="AB242" s="20" t="str">
        <f>IF(ISERROR(VLOOKUP(X243,#REF!,AC244,0)*AD243),"",VLOOKUP(X243,#REF!,AC244,0)*AD243)</f>
        <v/>
      </c>
      <c r="AC242" s="20" t="str">
        <f t="shared" si="13"/>
        <v/>
      </c>
      <c r="AD242" s="20" t="str">
        <f t="shared" si="14"/>
        <v/>
      </c>
      <c r="AE242" s="4"/>
      <c r="AF242" s="4"/>
      <c r="AG242" s="4"/>
      <c r="AH242" s="4"/>
    </row>
    <row r="243" spans="1:34" ht="27" customHeight="1" x14ac:dyDescent="0.25">
      <c r="A243" s="256"/>
      <c r="B243" s="238"/>
      <c r="C243" s="239"/>
      <c r="D243" s="239"/>
      <c r="E243" s="240"/>
      <c r="F243" s="258"/>
      <c r="G243" s="258"/>
      <c r="H243" s="81" t="str">
        <f>IF(加入依頼書!H243="","",加入依頼書!H243)</f>
        <v/>
      </c>
      <c r="I243" s="87"/>
      <c r="J243" s="87"/>
      <c r="K243" s="87"/>
      <c r="L243" s="262"/>
      <c r="M243" s="263"/>
      <c r="N243" s="264"/>
      <c r="O243" s="251"/>
      <c r="P243" s="252"/>
      <c r="Q243" s="254"/>
      <c r="X243" s="20" t="str">
        <f t="shared" si="12"/>
        <v/>
      </c>
      <c r="Y243" s="61"/>
      <c r="Z243" s="20"/>
      <c r="AC243" s="20" t="str">
        <f t="shared" si="13"/>
        <v/>
      </c>
      <c r="AD243" s="20" t="str">
        <f t="shared" si="14"/>
        <v/>
      </c>
      <c r="AF243" s="4"/>
      <c r="AG243" s="4"/>
      <c r="AH243" s="4"/>
    </row>
    <row r="244" spans="1:34" ht="14.25" customHeight="1" x14ac:dyDescent="0.25">
      <c r="A244" s="255">
        <v>111</v>
      </c>
      <c r="B244" s="235" t="str">
        <f>IF(加入依頼書!B244="","",加入依頼書!B244)</f>
        <v/>
      </c>
      <c r="C244" s="236"/>
      <c r="D244" s="236"/>
      <c r="E244" s="237"/>
      <c r="F244" s="257" t="str">
        <f>IF(加入依頼書!F244="","",加入依頼書!F244)</f>
        <v/>
      </c>
      <c r="G244" s="257" t="str">
        <f>IF(加入依頼書!G244="","",加入依頼書!G244)</f>
        <v/>
      </c>
      <c r="H244" s="80" t="str">
        <f>加入依頼書!H244</f>
        <v>（西暦）</v>
      </c>
      <c r="I244" s="86"/>
      <c r="J244" s="87"/>
      <c r="K244" s="87"/>
      <c r="L244" s="259"/>
      <c r="M244" s="260"/>
      <c r="N244" s="261"/>
      <c r="O244" s="249" t="str">
        <f>IF(加入依頼書!U244="","",加入依頼書!U244)</f>
        <v/>
      </c>
      <c r="P244" s="250"/>
      <c r="Q244" s="253" t="str">
        <f>IF(B244="","",IF(入国状況=1,IF(AND(入国予定日&lt;=DATEVALUE("2025/9/30"),L244&gt;=DATEVALUE("2025/10/1")),"保険料が追加で発生します",""),""))</f>
        <v/>
      </c>
      <c r="X244" s="20" t="str">
        <f t="shared" si="12"/>
        <v/>
      </c>
      <c r="Y244" s="61">
        <f>IF(B244&lt;&gt;"",IF(COUNTA(I244,L244)=2,0,1),0)</f>
        <v>0</v>
      </c>
      <c r="Z244" s="20"/>
      <c r="AA244" s="20"/>
      <c r="AB244" s="20" t="str">
        <f>IF(ISERROR(VLOOKUP(X245,#REF!,AC246,0)*AD245),"",VLOOKUP(X245,#REF!,AC246,0)*AD245)</f>
        <v/>
      </c>
      <c r="AC244" s="20" t="str">
        <f t="shared" si="13"/>
        <v/>
      </c>
      <c r="AD244" s="20" t="str">
        <f t="shared" si="14"/>
        <v/>
      </c>
      <c r="AE244" s="4"/>
      <c r="AF244" s="4"/>
      <c r="AG244" s="4"/>
      <c r="AH244" s="4"/>
    </row>
    <row r="245" spans="1:34" ht="27" customHeight="1" x14ac:dyDescent="0.25">
      <c r="A245" s="256"/>
      <c r="B245" s="238"/>
      <c r="C245" s="239"/>
      <c r="D245" s="239"/>
      <c r="E245" s="240"/>
      <c r="F245" s="258"/>
      <c r="G245" s="258"/>
      <c r="H245" s="81" t="str">
        <f>IF(加入依頼書!H245="","",加入依頼書!H245)</f>
        <v/>
      </c>
      <c r="I245" s="87"/>
      <c r="J245" s="87"/>
      <c r="K245" s="87"/>
      <c r="L245" s="262"/>
      <c r="M245" s="263"/>
      <c r="N245" s="264"/>
      <c r="O245" s="251"/>
      <c r="P245" s="252"/>
      <c r="Q245" s="254"/>
      <c r="X245" s="20" t="str">
        <f t="shared" si="12"/>
        <v/>
      </c>
      <c r="Y245" s="61"/>
      <c r="Z245" s="20"/>
      <c r="AA245" s="20"/>
      <c r="AB245" s="20" t="str">
        <f>IF(ISERROR(VLOOKUP(X246,#REF!,AC247,0)*AD246),"",VLOOKUP(X246,#REF!,AC247,0)*AD246)</f>
        <v/>
      </c>
      <c r="AC245" s="20" t="str">
        <f t="shared" si="13"/>
        <v/>
      </c>
      <c r="AD245" s="20" t="str">
        <f t="shared" si="14"/>
        <v/>
      </c>
      <c r="AE245" s="4"/>
      <c r="AF245" s="4"/>
      <c r="AG245" s="4"/>
      <c r="AH245" s="4"/>
    </row>
    <row r="246" spans="1:34" ht="14.25" customHeight="1" x14ac:dyDescent="0.25">
      <c r="A246" s="255">
        <v>112</v>
      </c>
      <c r="B246" s="235" t="str">
        <f>IF(加入依頼書!B246="","",加入依頼書!B246)</f>
        <v/>
      </c>
      <c r="C246" s="236"/>
      <c r="D246" s="236"/>
      <c r="E246" s="237"/>
      <c r="F246" s="257" t="str">
        <f>IF(加入依頼書!F246="","",加入依頼書!F246)</f>
        <v/>
      </c>
      <c r="G246" s="257" t="str">
        <f>IF(加入依頼書!G246="","",加入依頼書!G246)</f>
        <v/>
      </c>
      <c r="H246" s="80" t="str">
        <f>加入依頼書!H246</f>
        <v>（西暦）</v>
      </c>
      <c r="I246" s="86"/>
      <c r="J246" s="87"/>
      <c r="K246" s="87"/>
      <c r="L246" s="259"/>
      <c r="M246" s="260"/>
      <c r="N246" s="261"/>
      <c r="O246" s="249" t="str">
        <f>IF(加入依頼書!U246="","",加入依頼書!U246)</f>
        <v/>
      </c>
      <c r="P246" s="250"/>
      <c r="Q246" s="253" t="str">
        <f>IF(B246="","",IF(入国状況=1,IF(AND(入国予定日&lt;=DATEVALUE("2025/9/30"),L246&gt;=DATEVALUE("2025/10/1")),"保険料が追加で発生します",""),""))</f>
        <v/>
      </c>
      <c r="X246" s="20" t="str">
        <f t="shared" si="12"/>
        <v/>
      </c>
      <c r="Y246" s="61">
        <f>IF(B246&lt;&gt;"",IF(COUNTA(I246,L246)=2,0,1),0)</f>
        <v>0</v>
      </c>
      <c r="Z246" s="20"/>
      <c r="AA246" s="20"/>
      <c r="AB246" s="20" t="str">
        <f>IF(ISERROR(VLOOKUP(X247,#REF!,AC248,0)*AD247),"",VLOOKUP(X247,#REF!,AC248,0)*AD247)</f>
        <v/>
      </c>
      <c r="AC246" s="20" t="str">
        <f t="shared" si="13"/>
        <v/>
      </c>
      <c r="AD246" s="20" t="str">
        <f t="shared" si="14"/>
        <v/>
      </c>
      <c r="AE246" s="4"/>
      <c r="AF246" s="4"/>
      <c r="AG246" s="4"/>
      <c r="AH246" s="4"/>
    </row>
    <row r="247" spans="1:34" ht="27" customHeight="1" x14ac:dyDescent="0.25">
      <c r="A247" s="256"/>
      <c r="B247" s="238"/>
      <c r="C247" s="239"/>
      <c r="D247" s="239"/>
      <c r="E247" s="240"/>
      <c r="F247" s="258"/>
      <c r="G247" s="258"/>
      <c r="H247" s="81" t="str">
        <f>IF(加入依頼書!H247="","",加入依頼書!H247)</f>
        <v/>
      </c>
      <c r="I247" s="87"/>
      <c r="J247" s="87"/>
      <c r="K247" s="87"/>
      <c r="L247" s="262"/>
      <c r="M247" s="263"/>
      <c r="N247" s="264"/>
      <c r="O247" s="251"/>
      <c r="P247" s="252"/>
      <c r="Q247" s="254"/>
      <c r="X247" s="20" t="str">
        <f t="shared" si="12"/>
        <v/>
      </c>
      <c r="Y247" s="61"/>
      <c r="Z247" s="20"/>
      <c r="AA247" s="20"/>
      <c r="AB247" s="20" t="str">
        <f>IF(ISERROR(VLOOKUP(X248,#REF!,AC249,0)*AD248),"",VLOOKUP(X248,#REF!,AC249,0)*AD248)</f>
        <v/>
      </c>
      <c r="AC247" s="20" t="str">
        <f t="shared" si="13"/>
        <v/>
      </c>
      <c r="AD247" s="20" t="str">
        <f t="shared" si="14"/>
        <v/>
      </c>
      <c r="AE247" s="4"/>
      <c r="AF247" s="4"/>
      <c r="AG247" s="4"/>
      <c r="AH247" s="4"/>
    </row>
    <row r="248" spans="1:34" ht="14.25" customHeight="1" x14ac:dyDescent="0.25">
      <c r="A248" s="255">
        <v>113</v>
      </c>
      <c r="B248" s="235" t="str">
        <f>IF(加入依頼書!B248="","",加入依頼書!B248)</f>
        <v/>
      </c>
      <c r="C248" s="236"/>
      <c r="D248" s="236"/>
      <c r="E248" s="237"/>
      <c r="F248" s="257" t="str">
        <f>IF(加入依頼書!F248="","",加入依頼書!F248)</f>
        <v/>
      </c>
      <c r="G248" s="257" t="str">
        <f>IF(加入依頼書!G248="","",加入依頼書!G248)</f>
        <v/>
      </c>
      <c r="H248" s="80" t="str">
        <f>加入依頼書!H248</f>
        <v>（西暦）</v>
      </c>
      <c r="I248" s="86"/>
      <c r="J248" s="87"/>
      <c r="K248" s="87"/>
      <c r="L248" s="259"/>
      <c r="M248" s="260"/>
      <c r="N248" s="261"/>
      <c r="O248" s="249" t="str">
        <f>IF(加入依頼書!U248="","",加入依頼書!U248)</f>
        <v/>
      </c>
      <c r="P248" s="250"/>
      <c r="Q248" s="253" t="str">
        <f>IF(B248="","",IF(入国状況=1,IF(AND(入国予定日&lt;=DATEVALUE("2025/9/30"),L248&gt;=DATEVALUE("2025/10/1")),"保険料が追加で発生します",""),""))</f>
        <v/>
      </c>
      <c r="X248" s="20" t="str">
        <f t="shared" si="12"/>
        <v/>
      </c>
      <c r="Y248" s="61">
        <f>IF(B248&lt;&gt;"",IF(COUNTA(I248,L248)=2,0,1),0)</f>
        <v>0</v>
      </c>
      <c r="Z248" s="20"/>
      <c r="AA248" s="20"/>
      <c r="AB248" s="20" t="str">
        <f>IF(ISERROR(VLOOKUP(X249,#REF!,AC250,0)*AD249),"",VLOOKUP(X249,#REF!,AC250,0)*AD249)</f>
        <v/>
      </c>
      <c r="AC248" s="20" t="str">
        <f t="shared" si="13"/>
        <v/>
      </c>
      <c r="AD248" s="20" t="str">
        <f t="shared" si="14"/>
        <v/>
      </c>
      <c r="AE248" s="4"/>
      <c r="AF248" s="4"/>
      <c r="AG248" s="4"/>
      <c r="AH248" s="4"/>
    </row>
    <row r="249" spans="1:34" ht="27" customHeight="1" x14ac:dyDescent="0.25">
      <c r="A249" s="256"/>
      <c r="B249" s="238"/>
      <c r="C249" s="239"/>
      <c r="D249" s="239"/>
      <c r="E249" s="240"/>
      <c r="F249" s="258"/>
      <c r="G249" s="258"/>
      <c r="H249" s="81" t="str">
        <f>IF(加入依頼書!H249="","",加入依頼書!H249)</f>
        <v/>
      </c>
      <c r="I249" s="87"/>
      <c r="J249" s="87"/>
      <c r="K249" s="87"/>
      <c r="L249" s="262"/>
      <c r="M249" s="263"/>
      <c r="N249" s="264"/>
      <c r="O249" s="251"/>
      <c r="P249" s="252"/>
      <c r="Q249" s="254"/>
      <c r="X249" s="20" t="str">
        <f t="shared" si="12"/>
        <v/>
      </c>
      <c r="Y249" s="61"/>
      <c r="Z249" s="20"/>
      <c r="AA249" s="20"/>
      <c r="AB249" s="20" t="str">
        <f>IF(ISERROR(VLOOKUP(X250,#REF!,AC251,0)*AD250),"",VLOOKUP(X250,#REF!,AC251,0)*AD250)</f>
        <v/>
      </c>
      <c r="AC249" s="20" t="str">
        <f t="shared" si="13"/>
        <v/>
      </c>
      <c r="AD249" s="20" t="str">
        <f t="shared" si="14"/>
        <v/>
      </c>
      <c r="AE249" s="4"/>
      <c r="AF249" s="4"/>
      <c r="AG249" s="4"/>
      <c r="AH249" s="4"/>
    </row>
    <row r="250" spans="1:34" ht="14.25" customHeight="1" x14ac:dyDescent="0.25">
      <c r="A250" s="255">
        <v>114</v>
      </c>
      <c r="B250" s="235" t="str">
        <f>IF(加入依頼書!B250="","",加入依頼書!B250)</f>
        <v/>
      </c>
      <c r="C250" s="236"/>
      <c r="D250" s="236"/>
      <c r="E250" s="237"/>
      <c r="F250" s="257" t="str">
        <f>IF(加入依頼書!F250="","",加入依頼書!F250)</f>
        <v/>
      </c>
      <c r="G250" s="257" t="str">
        <f>IF(加入依頼書!G250="","",加入依頼書!G250)</f>
        <v/>
      </c>
      <c r="H250" s="80" t="str">
        <f>加入依頼書!H250</f>
        <v>（西暦）</v>
      </c>
      <c r="I250" s="86"/>
      <c r="J250" s="87"/>
      <c r="K250" s="87"/>
      <c r="L250" s="259"/>
      <c r="M250" s="260"/>
      <c r="N250" s="261"/>
      <c r="O250" s="249" t="str">
        <f>IF(加入依頼書!U250="","",加入依頼書!U250)</f>
        <v/>
      </c>
      <c r="P250" s="250"/>
      <c r="Q250" s="253" t="str">
        <f>IF(B250="","",IF(入国状況=1,IF(AND(入国予定日&lt;=DATEVALUE("2025/9/30"),L250&gt;=DATEVALUE("2025/10/1")),"保険料が追加で発生します",""),""))</f>
        <v/>
      </c>
      <c r="X250" s="20" t="str">
        <f t="shared" si="12"/>
        <v/>
      </c>
      <c r="Y250" s="61">
        <f>IF(B250&lt;&gt;"",IF(COUNTA(I250,L250)=2,0,1),0)</f>
        <v>0</v>
      </c>
      <c r="Z250" s="20"/>
      <c r="AA250" s="20"/>
      <c r="AB250" s="20" t="str">
        <f>IF(ISERROR(VLOOKUP(X251,#REF!,AC252,0)*AD251),"",VLOOKUP(X251,#REF!,AC252,0)*AD251)</f>
        <v/>
      </c>
      <c r="AC250" s="20" t="str">
        <f t="shared" si="13"/>
        <v/>
      </c>
      <c r="AD250" s="20" t="str">
        <f t="shared" si="14"/>
        <v/>
      </c>
      <c r="AE250" s="4"/>
      <c r="AF250" s="4"/>
      <c r="AG250" s="4"/>
      <c r="AH250" s="4"/>
    </row>
    <row r="251" spans="1:34" ht="27" customHeight="1" x14ac:dyDescent="0.25">
      <c r="A251" s="256"/>
      <c r="B251" s="238"/>
      <c r="C251" s="239"/>
      <c r="D251" s="239"/>
      <c r="E251" s="240"/>
      <c r="F251" s="258"/>
      <c r="G251" s="258"/>
      <c r="H251" s="81" t="str">
        <f>IF(加入依頼書!H251="","",加入依頼書!H251)</f>
        <v/>
      </c>
      <c r="I251" s="87"/>
      <c r="J251" s="87"/>
      <c r="K251" s="87"/>
      <c r="L251" s="262"/>
      <c r="M251" s="263"/>
      <c r="N251" s="264"/>
      <c r="O251" s="251"/>
      <c r="P251" s="252"/>
      <c r="Q251" s="254"/>
      <c r="X251" s="20" t="str">
        <f t="shared" si="12"/>
        <v/>
      </c>
      <c r="Y251" s="61"/>
      <c r="Z251" s="20"/>
      <c r="AA251" s="20"/>
      <c r="AB251" s="20" t="str">
        <f>IF(ISERROR(VLOOKUP(X252,#REF!,AC253,0)*AD252),"",VLOOKUP(X252,#REF!,AC253,0)*AD252)</f>
        <v/>
      </c>
      <c r="AC251" s="20" t="str">
        <f t="shared" si="13"/>
        <v/>
      </c>
      <c r="AD251" s="20" t="str">
        <f t="shared" si="14"/>
        <v/>
      </c>
      <c r="AE251" s="4"/>
      <c r="AF251" s="4"/>
      <c r="AG251" s="4"/>
      <c r="AH251" s="4"/>
    </row>
    <row r="252" spans="1:34" ht="14.25" customHeight="1" x14ac:dyDescent="0.25">
      <c r="A252" s="255">
        <v>115</v>
      </c>
      <c r="B252" s="235" t="str">
        <f>IF(加入依頼書!B252="","",加入依頼書!B252)</f>
        <v/>
      </c>
      <c r="C252" s="236"/>
      <c r="D252" s="236"/>
      <c r="E252" s="237"/>
      <c r="F252" s="257" t="str">
        <f>IF(加入依頼書!F252="","",加入依頼書!F252)</f>
        <v/>
      </c>
      <c r="G252" s="257" t="str">
        <f>IF(加入依頼書!G252="","",加入依頼書!G252)</f>
        <v/>
      </c>
      <c r="H252" s="80" t="str">
        <f>加入依頼書!H252</f>
        <v>（西暦）</v>
      </c>
      <c r="I252" s="86"/>
      <c r="J252" s="87"/>
      <c r="K252" s="87"/>
      <c r="L252" s="259"/>
      <c r="M252" s="260"/>
      <c r="N252" s="261"/>
      <c r="O252" s="249" t="str">
        <f>IF(加入依頼書!U252="","",加入依頼書!U252)</f>
        <v/>
      </c>
      <c r="P252" s="250"/>
      <c r="Q252" s="253" t="str">
        <f>IF(B252="","",IF(入国状況=1,IF(AND(入国予定日&lt;=DATEVALUE("2025/9/30"),L252&gt;=DATEVALUE("2025/10/1")),"保険料が追加で発生します",""),""))</f>
        <v/>
      </c>
      <c r="X252" s="20" t="str">
        <f t="shared" si="12"/>
        <v/>
      </c>
      <c r="Y252" s="61">
        <f>IF(B252&lt;&gt;"",IF(COUNTA(I252,L252)=2,0,1),0)</f>
        <v>0</v>
      </c>
      <c r="Z252" s="20"/>
      <c r="AA252" s="20"/>
      <c r="AB252" s="20" t="str">
        <f>IF(ISERROR(VLOOKUP(X253,#REF!,AC254,0)*AD253),"",VLOOKUP(X253,#REF!,AC254,0)*AD253)</f>
        <v/>
      </c>
      <c r="AC252" s="20" t="str">
        <f t="shared" si="13"/>
        <v/>
      </c>
      <c r="AD252" s="20" t="str">
        <f t="shared" si="14"/>
        <v/>
      </c>
      <c r="AE252" s="4"/>
      <c r="AF252" s="4"/>
      <c r="AG252" s="4"/>
      <c r="AH252" s="4"/>
    </row>
    <row r="253" spans="1:34" ht="27" customHeight="1" x14ac:dyDescent="0.25">
      <c r="A253" s="256"/>
      <c r="B253" s="238"/>
      <c r="C253" s="239"/>
      <c r="D253" s="239"/>
      <c r="E253" s="240"/>
      <c r="F253" s="258"/>
      <c r="G253" s="258"/>
      <c r="H253" s="81" t="str">
        <f>IF(加入依頼書!H253="","",加入依頼書!H253)</f>
        <v/>
      </c>
      <c r="I253" s="87"/>
      <c r="J253" s="87"/>
      <c r="K253" s="87"/>
      <c r="L253" s="262"/>
      <c r="M253" s="263"/>
      <c r="N253" s="264"/>
      <c r="O253" s="251"/>
      <c r="P253" s="252"/>
      <c r="Q253" s="254"/>
      <c r="X253" s="20" t="str">
        <f t="shared" si="12"/>
        <v/>
      </c>
      <c r="Y253" s="61"/>
      <c r="Z253" s="20"/>
      <c r="AC253" s="20" t="str">
        <f t="shared" si="13"/>
        <v/>
      </c>
      <c r="AD253" s="20" t="str">
        <f t="shared" si="14"/>
        <v/>
      </c>
      <c r="AF253" s="4"/>
      <c r="AG253" s="4"/>
      <c r="AH253" s="4"/>
    </row>
    <row r="254" spans="1:34" ht="14.25" customHeight="1" x14ac:dyDescent="0.25">
      <c r="A254" s="255">
        <v>116</v>
      </c>
      <c r="B254" s="235" t="str">
        <f>IF(加入依頼書!B254="","",加入依頼書!B254)</f>
        <v/>
      </c>
      <c r="C254" s="236"/>
      <c r="D254" s="236"/>
      <c r="E254" s="237"/>
      <c r="F254" s="257" t="str">
        <f>IF(加入依頼書!F254="","",加入依頼書!F254)</f>
        <v/>
      </c>
      <c r="G254" s="257" t="str">
        <f>IF(加入依頼書!G254="","",加入依頼書!G254)</f>
        <v/>
      </c>
      <c r="H254" s="80" t="str">
        <f>加入依頼書!H254</f>
        <v>（西暦）</v>
      </c>
      <c r="I254" s="86"/>
      <c r="J254" s="87"/>
      <c r="K254" s="87"/>
      <c r="L254" s="259"/>
      <c r="M254" s="260"/>
      <c r="N254" s="261"/>
      <c r="O254" s="249" t="str">
        <f>IF(加入依頼書!U254="","",加入依頼書!U254)</f>
        <v/>
      </c>
      <c r="P254" s="250"/>
      <c r="Q254" s="253" t="str">
        <f>IF(B254="","",IF(入国状況=1,IF(AND(入国予定日&lt;=DATEVALUE("2025/9/30"),L254&gt;=DATEVALUE("2025/10/1")),"保険料が追加で発生します",""),""))</f>
        <v/>
      </c>
      <c r="X254" s="20" t="str">
        <f t="shared" si="12"/>
        <v/>
      </c>
      <c r="Y254" s="61">
        <f>IF(B254&lt;&gt;"",IF(COUNTA(I254,L254)=2,0,1),0)</f>
        <v>0</v>
      </c>
      <c r="Z254" s="20"/>
      <c r="AA254" s="20"/>
      <c r="AB254" s="20" t="str">
        <f>IF(ISERROR(VLOOKUP(X255,#REF!,AC256,0)*AD255),"",VLOOKUP(X255,#REF!,AC256,0)*AD255)</f>
        <v/>
      </c>
      <c r="AC254" s="20" t="str">
        <f t="shared" si="13"/>
        <v/>
      </c>
      <c r="AD254" s="20" t="str">
        <f t="shared" si="14"/>
        <v/>
      </c>
      <c r="AE254" s="4"/>
      <c r="AF254" s="4"/>
      <c r="AG254" s="4"/>
      <c r="AH254" s="4"/>
    </row>
    <row r="255" spans="1:34" ht="27" customHeight="1" x14ac:dyDescent="0.25">
      <c r="A255" s="256"/>
      <c r="B255" s="238"/>
      <c r="C255" s="239"/>
      <c r="D255" s="239"/>
      <c r="E255" s="240"/>
      <c r="F255" s="258"/>
      <c r="G255" s="258"/>
      <c r="H255" s="81" t="str">
        <f>IF(加入依頼書!H255="","",加入依頼書!H255)</f>
        <v/>
      </c>
      <c r="I255" s="87"/>
      <c r="J255" s="87"/>
      <c r="K255" s="87"/>
      <c r="L255" s="262"/>
      <c r="M255" s="263"/>
      <c r="N255" s="264"/>
      <c r="O255" s="251"/>
      <c r="P255" s="252"/>
      <c r="Q255" s="254"/>
      <c r="X255" s="20" t="str">
        <f t="shared" si="12"/>
        <v/>
      </c>
      <c r="Y255" s="61"/>
      <c r="Z255" s="20"/>
      <c r="AA255" s="20"/>
      <c r="AB255" s="20" t="str">
        <f>IF(ISERROR(VLOOKUP(X256,#REF!,AC257,0)*AD256),"",VLOOKUP(X256,#REF!,AC257,0)*AD256)</f>
        <v/>
      </c>
      <c r="AC255" s="20" t="str">
        <f t="shared" si="13"/>
        <v/>
      </c>
      <c r="AD255" s="20" t="str">
        <f t="shared" si="14"/>
        <v/>
      </c>
      <c r="AE255" s="4"/>
      <c r="AF255" s="4"/>
      <c r="AG255" s="4"/>
      <c r="AH255" s="4"/>
    </row>
    <row r="256" spans="1:34" ht="14.25" customHeight="1" x14ac:dyDescent="0.25">
      <c r="A256" s="255">
        <v>117</v>
      </c>
      <c r="B256" s="235" t="str">
        <f>IF(加入依頼書!B256="","",加入依頼書!B256)</f>
        <v/>
      </c>
      <c r="C256" s="236"/>
      <c r="D256" s="236"/>
      <c r="E256" s="237"/>
      <c r="F256" s="257" t="str">
        <f>IF(加入依頼書!F256="","",加入依頼書!F256)</f>
        <v/>
      </c>
      <c r="G256" s="257" t="str">
        <f>IF(加入依頼書!G256="","",加入依頼書!G256)</f>
        <v/>
      </c>
      <c r="H256" s="80" t="str">
        <f>加入依頼書!H256</f>
        <v>（西暦）</v>
      </c>
      <c r="I256" s="86"/>
      <c r="J256" s="87"/>
      <c r="K256" s="87"/>
      <c r="L256" s="259"/>
      <c r="M256" s="260"/>
      <c r="N256" s="261"/>
      <c r="O256" s="249" t="str">
        <f>IF(加入依頼書!U256="","",加入依頼書!U256)</f>
        <v/>
      </c>
      <c r="P256" s="250"/>
      <c r="Q256" s="253" t="str">
        <f>IF(B256="","",IF(入国状況=1,IF(AND(入国予定日&lt;=DATEVALUE("2025/9/30"),L256&gt;=DATEVALUE("2025/10/1")),"保険料が追加で発生します",""),""))</f>
        <v/>
      </c>
      <c r="X256" s="20" t="str">
        <f t="shared" ref="X256:X293" si="15">CONCATENATE(O256,P256)</f>
        <v/>
      </c>
      <c r="Y256" s="61">
        <f>IF(B256&lt;&gt;"",IF(COUNTA(I256,L256)=2,0,1),0)</f>
        <v>0</v>
      </c>
      <c r="Z256" s="20"/>
      <c r="AA256" s="20"/>
      <c r="AB256" s="20" t="str">
        <f>IF(ISERROR(VLOOKUP(X257,#REF!,AC258,0)*AD257),"",VLOOKUP(X257,#REF!,AC258,0)*AD257)</f>
        <v/>
      </c>
      <c r="AC256" s="20" t="str">
        <f t="shared" ref="AC256:AC293" si="16">IF(ISERROR(VLOOKUP(I255,$AB$1:$AC$14,2,0)),"",VLOOKUP(I255,$AB$1:$AC$14,2,0))</f>
        <v/>
      </c>
      <c r="AD256" s="20" t="str">
        <f t="shared" ref="AD256:AD293" si="17">IF(ISERROR(VLOOKUP(Q256,$AD$1:$AE$7,2,FALSE)),"",VLOOKUP(Q256,$AD$1:$AE$7,2,FALSE))</f>
        <v/>
      </c>
      <c r="AE256" s="4"/>
      <c r="AF256" s="4"/>
      <c r="AG256" s="4"/>
      <c r="AH256" s="4"/>
    </row>
    <row r="257" spans="1:34" ht="27" customHeight="1" x14ac:dyDescent="0.25">
      <c r="A257" s="256"/>
      <c r="B257" s="238"/>
      <c r="C257" s="239"/>
      <c r="D257" s="239"/>
      <c r="E257" s="240"/>
      <c r="F257" s="258"/>
      <c r="G257" s="258"/>
      <c r="H257" s="81" t="str">
        <f>IF(加入依頼書!H257="","",加入依頼書!H257)</f>
        <v/>
      </c>
      <c r="I257" s="87"/>
      <c r="J257" s="87"/>
      <c r="K257" s="87"/>
      <c r="L257" s="262"/>
      <c r="M257" s="263"/>
      <c r="N257" s="264"/>
      <c r="O257" s="251"/>
      <c r="P257" s="252"/>
      <c r="Q257" s="254"/>
      <c r="X257" s="20" t="str">
        <f t="shared" si="15"/>
        <v/>
      </c>
      <c r="Y257" s="61"/>
      <c r="Z257" s="20"/>
      <c r="AA257" s="20"/>
      <c r="AB257" s="20" t="str">
        <f>IF(ISERROR(VLOOKUP(X258,#REF!,AC259,0)*AD258),"",VLOOKUP(X258,#REF!,AC259,0)*AD258)</f>
        <v/>
      </c>
      <c r="AC257" s="20" t="str">
        <f t="shared" si="16"/>
        <v/>
      </c>
      <c r="AD257" s="20" t="str">
        <f t="shared" si="17"/>
        <v/>
      </c>
      <c r="AE257" s="4"/>
      <c r="AF257" s="4"/>
      <c r="AG257" s="4"/>
      <c r="AH257" s="4"/>
    </row>
    <row r="258" spans="1:34" ht="14.25" customHeight="1" x14ac:dyDescent="0.25">
      <c r="A258" s="255">
        <v>118</v>
      </c>
      <c r="B258" s="235" t="str">
        <f>IF(加入依頼書!B258="","",加入依頼書!B258)</f>
        <v/>
      </c>
      <c r="C258" s="236"/>
      <c r="D258" s="236"/>
      <c r="E258" s="237"/>
      <c r="F258" s="257" t="str">
        <f>IF(加入依頼書!F258="","",加入依頼書!F258)</f>
        <v/>
      </c>
      <c r="G258" s="257" t="str">
        <f>IF(加入依頼書!G258="","",加入依頼書!G258)</f>
        <v/>
      </c>
      <c r="H258" s="80" t="str">
        <f>加入依頼書!H258</f>
        <v>（西暦）</v>
      </c>
      <c r="I258" s="86"/>
      <c r="J258" s="87"/>
      <c r="K258" s="87"/>
      <c r="L258" s="259"/>
      <c r="M258" s="260"/>
      <c r="N258" s="261"/>
      <c r="O258" s="249" t="str">
        <f>IF(加入依頼書!U258="","",加入依頼書!U258)</f>
        <v/>
      </c>
      <c r="P258" s="250"/>
      <c r="Q258" s="253" t="str">
        <f>IF(B258="","",IF(入国状況=1,IF(AND(入国予定日&lt;=DATEVALUE("2025/9/30"),L258&gt;=DATEVALUE("2025/10/1")),"保険料が追加で発生します",""),""))</f>
        <v/>
      </c>
      <c r="X258" s="20" t="str">
        <f t="shared" si="15"/>
        <v/>
      </c>
      <c r="Y258" s="61">
        <f>IF(B258&lt;&gt;"",IF(COUNTA(I258,L258)=2,0,1),0)</f>
        <v>0</v>
      </c>
      <c r="Z258" s="20"/>
      <c r="AA258" s="20"/>
      <c r="AB258" s="20" t="str">
        <f>IF(ISERROR(VLOOKUP(X259,#REF!,AC260,0)*AD259),"",VLOOKUP(X259,#REF!,AC260,0)*AD259)</f>
        <v/>
      </c>
      <c r="AC258" s="20" t="str">
        <f t="shared" si="16"/>
        <v/>
      </c>
      <c r="AD258" s="20" t="str">
        <f t="shared" si="17"/>
        <v/>
      </c>
      <c r="AE258" s="4"/>
      <c r="AF258" s="4"/>
      <c r="AG258" s="4"/>
      <c r="AH258" s="4"/>
    </row>
    <row r="259" spans="1:34" ht="27" customHeight="1" x14ac:dyDescent="0.25">
      <c r="A259" s="256"/>
      <c r="B259" s="238"/>
      <c r="C259" s="239"/>
      <c r="D259" s="239"/>
      <c r="E259" s="240"/>
      <c r="F259" s="258"/>
      <c r="G259" s="258"/>
      <c r="H259" s="81" t="str">
        <f>IF(加入依頼書!H259="","",加入依頼書!H259)</f>
        <v/>
      </c>
      <c r="I259" s="87"/>
      <c r="J259" s="87"/>
      <c r="K259" s="87"/>
      <c r="L259" s="262"/>
      <c r="M259" s="263"/>
      <c r="N259" s="264"/>
      <c r="O259" s="251"/>
      <c r="P259" s="252"/>
      <c r="Q259" s="254"/>
      <c r="X259" s="20" t="str">
        <f t="shared" si="15"/>
        <v/>
      </c>
      <c r="Y259" s="61"/>
      <c r="Z259" s="20"/>
      <c r="AA259" s="20"/>
      <c r="AB259" s="20" t="str">
        <f>IF(ISERROR(VLOOKUP(X260,#REF!,AC261,0)*AD260),"",VLOOKUP(X260,#REF!,AC261,0)*AD260)</f>
        <v/>
      </c>
      <c r="AC259" s="20" t="str">
        <f t="shared" si="16"/>
        <v/>
      </c>
      <c r="AD259" s="20" t="str">
        <f t="shared" si="17"/>
        <v/>
      </c>
      <c r="AE259" s="4"/>
      <c r="AF259" s="4"/>
      <c r="AG259" s="4"/>
      <c r="AH259" s="4"/>
    </row>
    <row r="260" spans="1:34" ht="14.25" customHeight="1" x14ac:dyDescent="0.25">
      <c r="A260" s="255">
        <v>119</v>
      </c>
      <c r="B260" s="235" t="str">
        <f>IF(加入依頼書!B260="","",加入依頼書!B260)</f>
        <v/>
      </c>
      <c r="C260" s="236"/>
      <c r="D260" s="236"/>
      <c r="E260" s="237"/>
      <c r="F260" s="257" t="str">
        <f>IF(加入依頼書!F260="","",加入依頼書!F260)</f>
        <v/>
      </c>
      <c r="G260" s="257" t="str">
        <f>IF(加入依頼書!G260="","",加入依頼書!G260)</f>
        <v/>
      </c>
      <c r="H260" s="80" t="str">
        <f>加入依頼書!H260</f>
        <v>（西暦）</v>
      </c>
      <c r="I260" s="86"/>
      <c r="J260" s="87"/>
      <c r="K260" s="87"/>
      <c r="L260" s="259"/>
      <c r="M260" s="260"/>
      <c r="N260" s="261"/>
      <c r="O260" s="249" t="str">
        <f>IF(加入依頼書!U260="","",加入依頼書!U260)</f>
        <v/>
      </c>
      <c r="P260" s="250"/>
      <c r="Q260" s="253" t="str">
        <f>IF(B260="","",IF(入国状況=1,IF(AND(入国予定日&lt;=DATEVALUE("2025/9/30"),L260&gt;=DATEVALUE("2025/10/1")),"保険料が追加で発生します",""),""))</f>
        <v/>
      </c>
      <c r="X260" s="20" t="str">
        <f t="shared" si="15"/>
        <v/>
      </c>
      <c r="Y260" s="61">
        <f>IF(B260&lt;&gt;"",IF(COUNTA(I260,L260)=2,0,1),0)</f>
        <v>0</v>
      </c>
      <c r="Z260" s="20"/>
      <c r="AA260" s="20"/>
      <c r="AB260" s="20" t="str">
        <f>IF(ISERROR(VLOOKUP(X261,#REF!,AC262,0)*AD261),"",VLOOKUP(X261,#REF!,AC262,0)*AD261)</f>
        <v/>
      </c>
      <c r="AC260" s="20" t="str">
        <f t="shared" si="16"/>
        <v/>
      </c>
      <c r="AD260" s="20" t="str">
        <f t="shared" si="17"/>
        <v/>
      </c>
      <c r="AE260" s="4"/>
      <c r="AF260" s="4"/>
      <c r="AG260" s="4"/>
      <c r="AH260" s="4"/>
    </row>
    <row r="261" spans="1:34" ht="27" customHeight="1" x14ac:dyDescent="0.25">
      <c r="A261" s="256"/>
      <c r="B261" s="238"/>
      <c r="C261" s="239"/>
      <c r="D261" s="239"/>
      <c r="E261" s="240"/>
      <c r="F261" s="258"/>
      <c r="G261" s="258"/>
      <c r="H261" s="81" t="str">
        <f>IF(加入依頼書!H261="","",加入依頼書!H261)</f>
        <v/>
      </c>
      <c r="I261" s="87"/>
      <c r="J261" s="87"/>
      <c r="K261" s="87"/>
      <c r="L261" s="262"/>
      <c r="M261" s="263"/>
      <c r="N261" s="264"/>
      <c r="O261" s="251"/>
      <c r="P261" s="252"/>
      <c r="Q261" s="254"/>
      <c r="X261" s="20" t="str">
        <f t="shared" si="15"/>
        <v/>
      </c>
      <c r="Y261" s="61"/>
      <c r="Z261" s="20"/>
      <c r="AA261" s="20"/>
      <c r="AB261" s="20" t="str">
        <f>IF(ISERROR(VLOOKUP(X262,#REF!,AC263,0)*AD262),"",VLOOKUP(X262,#REF!,AC263,0)*AD262)</f>
        <v/>
      </c>
      <c r="AC261" s="20" t="str">
        <f t="shared" si="16"/>
        <v/>
      </c>
      <c r="AD261" s="20" t="str">
        <f t="shared" si="17"/>
        <v/>
      </c>
      <c r="AE261" s="4"/>
      <c r="AF261" s="4"/>
      <c r="AG261" s="4"/>
      <c r="AH261" s="4"/>
    </row>
    <row r="262" spans="1:34" ht="14.25" customHeight="1" x14ac:dyDescent="0.25">
      <c r="A262" s="255">
        <v>120</v>
      </c>
      <c r="B262" s="235" t="str">
        <f>IF(加入依頼書!B262="","",加入依頼書!B262)</f>
        <v/>
      </c>
      <c r="C262" s="236"/>
      <c r="D262" s="236"/>
      <c r="E262" s="237"/>
      <c r="F262" s="257" t="str">
        <f>IF(加入依頼書!F262="","",加入依頼書!F262)</f>
        <v/>
      </c>
      <c r="G262" s="257" t="str">
        <f>IF(加入依頼書!G262="","",加入依頼書!G262)</f>
        <v/>
      </c>
      <c r="H262" s="80" t="str">
        <f>加入依頼書!H262</f>
        <v>（西暦）</v>
      </c>
      <c r="I262" s="86"/>
      <c r="J262" s="87"/>
      <c r="K262" s="87"/>
      <c r="L262" s="259"/>
      <c r="M262" s="260"/>
      <c r="N262" s="261"/>
      <c r="O262" s="249" t="str">
        <f>IF(加入依頼書!U262="","",加入依頼書!U262)</f>
        <v/>
      </c>
      <c r="P262" s="250"/>
      <c r="Q262" s="253" t="str">
        <f>IF(B262="","",IF(入国状況=1,IF(AND(入国予定日&lt;=DATEVALUE("2025/9/30"),L262&gt;=DATEVALUE("2025/10/1")),"保険料が追加で発生します",""),""))</f>
        <v/>
      </c>
      <c r="X262" s="20" t="str">
        <f t="shared" si="15"/>
        <v/>
      </c>
      <c r="Y262" s="61">
        <f>IF(B262&lt;&gt;"",IF(COUNTA(I262,L262)=2,0,1),0)</f>
        <v>0</v>
      </c>
      <c r="Z262" s="20"/>
      <c r="AA262" s="20"/>
      <c r="AB262" s="20" t="str">
        <f>IF(ISERROR(VLOOKUP(X263,#REF!,AC264,0)*AD263),"",VLOOKUP(X263,#REF!,AC264,0)*AD263)</f>
        <v/>
      </c>
      <c r="AC262" s="20" t="str">
        <f t="shared" si="16"/>
        <v/>
      </c>
      <c r="AD262" s="20" t="str">
        <f t="shared" si="17"/>
        <v/>
      </c>
      <c r="AE262" s="4"/>
      <c r="AF262" s="4"/>
      <c r="AG262" s="4"/>
      <c r="AH262" s="4"/>
    </row>
    <row r="263" spans="1:34" ht="27" customHeight="1" x14ac:dyDescent="0.25">
      <c r="A263" s="256"/>
      <c r="B263" s="238"/>
      <c r="C263" s="239"/>
      <c r="D263" s="239"/>
      <c r="E263" s="240"/>
      <c r="F263" s="258"/>
      <c r="G263" s="258"/>
      <c r="H263" s="81" t="str">
        <f>IF(加入依頼書!H263="","",加入依頼書!H263)</f>
        <v/>
      </c>
      <c r="I263" s="87"/>
      <c r="J263" s="87"/>
      <c r="K263" s="87"/>
      <c r="L263" s="262"/>
      <c r="M263" s="263"/>
      <c r="N263" s="264"/>
      <c r="O263" s="251"/>
      <c r="P263" s="252"/>
      <c r="Q263" s="254"/>
      <c r="X263" s="20" t="str">
        <f t="shared" si="15"/>
        <v/>
      </c>
      <c r="Y263" s="61"/>
      <c r="Z263" s="20"/>
      <c r="AC263" s="20" t="str">
        <f t="shared" si="16"/>
        <v/>
      </c>
      <c r="AD263" s="20" t="str">
        <f t="shared" si="17"/>
        <v/>
      </c>
      <c r="AF263" s="4"/>
      <c r="AG263" s="4"/>
      <c r="AH263" s="4"/>
    </row>
    <row r="264" spans="1:34" ht="14.25" customHeight="1" x14ac:dyDescent="0.25">
      <c r="A264" s="255">
        <v>121</v>
      </c>
      <c r="B264" s="235" t="str">
        <f>IF(加入依頼書!B264="","",加入依頼書!B264)</f>
        <v/>
      </c>
      <c r="C264" s="236"/>
      <c r="D264" s="236"/>
      <c r="E264" s="237"/>
      <c r="F264" s="257" t="str">
        <f>IF(加入依頼書!F264="","",加入依頼書!F264)</f>
        <v/>
      </c>
      <c r="G264" s="257" t="str">
        <f>IF(加入依頼書!G264="","",加入依頼書!G264)</f>
        <v/>
      </c>
      <c r="H264" s="80" t="str">
        <f>加入依頼書!H264</f>
        <v>（西暦）</v>
      </c>
      <c r="I264" s="86"/>
      <c r="J264" s="87"/>
      <c r="K264" s="87"/>
      <c r="L264" s="259"/>
      <c r="M264" s="260"/>
      <c r="N264" s="261"/>
      <c r="O264" s="249" t="str">
        <f>IF(加入依頼書!U264="","",加入依頼書!U264)</f>
        <v/>
      </c>
      <c r="P264" s="250"/>
      <c r="Q264" s="253" t="str">
        <f>IF(B264="","",IF(入国状況=1,IF(AND(入国予定日&lt;=DATEVALUE("2025/9/30"),L264&gt;=DATEVALUE("2025/10/1")),"保険料が追加で発生します",""),""))</f>
        <v/>
      </c>
      <c r="X264" s="20" t="str">
        <f t="shared" si="15"/>
        <v/>
      </c>
      <c r="Y264" s="61">
        <f>IF(B264&lt;&gt;"",IF(COUNTA(I264,L264)=2,0,1),0)</f>
        <v>0</v>
      </c>
      <c r="Z264" s="20"/>
      <c r="AA264" s="20"/>
      <c r="AB264" s="20" t="str">
        <f>IF(ISERROR(VLOOKUP(X265,#REF!,AC266,0)*AD265),"",VLOOKUP(X265,#REF!,AC266,0)*AD265)</f>
        <v/>
      </c>
      <c r="AC264" s="20" t="str">
        <f t="shared" si="16"/>
        <v/>
      </c>
      <c r="AD264" s="20" t="str">
        <f t="shared" si="17"/>
        <v/>
      </c>
      <c r="AE264" s="4"/>
      <c r="AF264" s="4"/>
      <c r="AG264" s="4"/>
      <c r="AH264" s="4"/>
    </row>
    <row r="265" spans="1:34" ht="27" customHeight="1" x14ac:dyDescent="0.25">
      <c r="A265" s="256"/>
      <c r="B265" s="238"/>
      <c r="C265" s="239"/>
      <c r="D265" s="239"/>
      <c r="E265" s="240"/>
      <c r="F265" s="258"/>
      <c r="G265" s="258"/>
      <c r="H265" s="81" t="str">
        <f>IF(加入依頼書!H265="","",加入依頼書!H265)</f>
        <v/>
      </c>
      <c r="I265" s="87"/>
      <c r="J265" s="87"/>
      <c r="K265" s="87"/>
      <c r="L265" s="262"/>
      <c r="M265" s="263"/>
      <c r="N265" s="264"/>
      <c r="O265" s="251"/>
      <c r="P265" s="252"/>
      <c r="Q265" s="254"/>
      <c r="X265" s="20" t="str">
        <f t="shared" si="15"/>
        <v/>
      </c>
      <c r="Y265" s="61"/>
      <c r="Z265" s="20"/>
      <c r="AA265" s="20"/>
      <c r="AB265" s="20" t="str">
        <f>IF(ISERROR(VLOOKUP(X266,#REF!,AC267,0)*AD266),"",VLOOKUP(X266,#REF!,AC267,0)*AD266)</f>
        <v/>
      </c>
      <c r="AC265" s="20" t="str">
        <f t="shared" si="16"/>
        <v/>
      </c>
      <c r="AD265" s="20" t="str">
        <f t="shared" si="17"/>
        <v/>
      </c>
      <c r="AE265" s="4"/>
      <c r="AF265" s="4"/>
      <c r="AG265" s="4"/>
      <c r="AH265" s="4"/>
    </row>
    <row r="266" spans="1:34" ht="14.25" customHeight="1" x14ac:dyDescent="0.25">
      <c r="A266" s="255">
        <v>122</v>
      </c>
      <c r="B266" s="235" t="str">
        <f>IF(加入依頼書!B266="","",加入依頼書!B266)</f>
        <v/>
      </c>
      <c r="C266" s="236"/>
      <c r="D266" s="236"/>
      <c r="E266" s="237"/>
      <c r="F266" s="257" t="str">
        <f>IF(加入依頼書!F266="","",加入依頼書!F266)</f>
        <v/>
      </c>
      <c r="G266" s="257" t="str">
        <f>IF(加入依頼書!G266="","",加入依頼書!G266)</f>
        <v/>
      </c>
      <c r="H266" s="80" t="str">
        <f>加入依頼書!H266</f>
        <v>（西暦）</v>
      </c>
      <c r="I266" s="86"/>
      <c r="J266" s="87"/>
      <c r="K266" s="87"/>
      <c r="L266" s="259"/>
      <c r="M266" s="260"/>
      <c r="N266" s="261"/>
      <c r="O266" s="249" t="str">
        <f>IF(加入依頼書!U266="","",加入依頼書!U266)</f>
        <v/>
      </c>
      <c r="P266" s="250"/>
      <c r="Q266" s="253" t="str">
        <f>IF(B266="","",IF(入国状況=1,IF(AND(入国予定日&lt;=DATEVALUE("2025/9/30"),L266&gt;=DATEVALUE("2025/10/1")),"保険料が追加で発生します",""),""))</f>
        <v/>
      </c>
      <c r="X266" s="20" t="str">
        <f t="shared" si="15"/>
        <v/>
      </c>
      <c r="Y266" s="61">
        <f>IF(B266&lt;&gt;"",IF(COUNTA(I266,L266)=2,0,1),0)</f>
        <v>0</v>
      </c>
      <c r="Z266" s="20"/>
      <c r="AA266" s="20"/>
      <c r="AB266" s="20" t="str">
        <f>IF(ISERROR(VLOOKUP(X267,#REF!,AC268,0)*AD267),"",VLOOKUP(X267,#REF!,AC268,0)*AD267)</f>
        <v/>
      </c>
      <c r="AC266" s="20" t="str">
        <f t="shared" si="16"/>
        <v/>
      </c>
      <c r="AD266" s="20" t="str">
        <f t="shared" si="17"/>
        <v/>
      </c>
      <c r="AE266" s="4"/>
      <c r="AF266" s="4"/>
      <c r="AG266" s="4"/>
      <c r="AH266" s="4"/>
    </row>
    <row r="267" spans="1:34" ht="27" customHeight="1" x14ac:dyDescent="0.25">
      <c r="A267" s="256"/>
      <c r="B267" s="238"/>
      <c r="C267" s="239"/>
      <c r="D267" s="239"/>
      <c r="E267" s="240"/>
      <c r="F267" s="258"/>
      <c r="G267" s="258"/>
      <c r="H267" s="81" t="str">
        <f>IF(加入依頼書!H267="","",加入依頼書!H267)</f>
        <v/>
      </c>
      <c r="I267" s="87"/>
      <c r="J267" s="87"/>
      <c r="K267" s="87"/>
      <c r="L267" s="262"/>
      <c r="M267" s="263"/>
      <c r="N267" s="264"/>
      <c r="O267" s="251"/>
      <c r="P267" s="252"/>
      <c r="Q267" s="254"/>
      <c r="X267" s="20" t="str">
        <f t="shared" si="15"/>
        <v/>
      </c>
      <c r="Y267" s="61"/>
      <c r="Z267" s="20"/>
      <c r="AA267" s="20"/>
      <c r="AB267" s="20" t="str">
        <f>IF(ISERROR(VLOOKUP(X268,#REF!,AC269,0)*AD268),"",VLOOKUP(X268,#REF!,AC269,0)*AD268)</f>
        <v/>
      </c>
      <c r="AC267" s="20" t="str">
        <f t="shared" si="16"/>
        <v/>
      </c>
      <c r="AD267" s="20" t="str">
        <f t="shared" si="17"/>
        <v/>
      </c>
      <c r="AE267" s="4"/>
      <c r="AF267" s="4"/>
      <c r="AG267" s="4"/>
      <c r="AH267" s="4"/>
    </row>
    <row r="268" spans="1:34" ht="14.25" customHeight="1" x14ac:dyDescent="0.25">
      <c r="A268" s="255">
        <v>123</v>
      </c>
      <c r="B268" s="235" t="str">
        <f>IF(加入依頼書!B268="","",加入依頼書!B268)</f>
        <v/>
      </c>
      <c r="C268" s="236"/>
      <c r="D268" s="236"/>
      <c r="E268" s="237"/>
      <c r="F268" s="257" t="str">
        <f>IF(加入依頼書!F268="","",加入依頼書!F268)</f>
        <v/>
      </c>
      <c r="G268" s="257" t="str">
        <f>IF(加入依頼書!G268="","",加入依頼書!G268)</f>
        <v/>
      </c>
      <c r="H268" s="80" t="str">
        <f>加入依頼書!H268</f>
        <v>（西暦）</v>
      </c>
      <c r="I268" s="86"/>
      <c r="J268" s="87"/>
      <c r="K268" s="87"/>
      <c r="L268" s="259"/>
      <c r="M268" s="260"/>
      <c r="N268" s="261"/>
      <c r="O268" s="249" t="str">
        <f>IF(加入依頼書!U268="","",加入依頼書!U268)</f>
        <v/>
      </c>
      <c r="P268" s="250"/>
      <c r="Q268" s="253" t="str">
        <f>IF(B268="","",IF(入国状況=1,IF(AND(入国予定日&lt;=DATEVALUE("2025/9/30"),L268&gt;=DATEVALUE("2025/10/1")),"保険料が追加で発生します",""),""))</f>
        <v/>
      </c>
      <c r="X268" s="20" t="str">
        <f t="shared" si="15"/>
        <v/>
      </c>
      <c r="Y268" s="61">
        <f>IF(B268&lt;&gt;"",IF(COUNTA(I268,L268)=2,0,1),0)</f>
        <v>0</v>
      </c>
      <c r="Z268" s="20"/>
      <c r="AA268" s="20"/>
      <c r="AB268" s="20" t="str">
        <f>IF(ISERROR(VLOOKUP(X269,#REF!,AC270,0)*AD269),"",VLOOKUP(X269,#REF!,AC270,0)*AD269)</f>
        <v/>
      </c>
      <c r="AC268" s="20" t="str">
        <f t="shared" si="16"/>
        <v/>
      </c>
      <c r="AD268" s="20" t="str">
        <f t="shared" si="17"/>
        <v/>
      </c>
      <c r="AE268" s="4"/>
      <c r="AF268" s="4"/>
      <c r="AG268" s="4"/>
      <c r="AH268" s="4"/>
    </row>
    <row r="269" spans="1:34" ht="27" customHeight="1" x14ac:dyDescent="0.25">
      <c r="A269" s="256"/>
      <c r="B269" s="238"/>
      <c r="C269" s="239"/>
      <c r="D269" s="239"/>
      <c r="E269" s="240"/>
      <c r="F269" s="258"/>
      <c r="G269" s="258"/>
      <c r="H269" s="81" t="str">
        <f>IF(加入依頼書!H269="","",加入依頼書!H269)</f>
        <v/>
      </c>
      <c r="I269" s="87"/>
      <c r="J269" s="87"/>
      <c r="K269" s="87"/>
      <c r="L269" s="262"/>
      <c r="M269" s="263"/>
      <c r="N269" s="264"/>
      <c r="O269" s="251"/>
      <c r="P269" s="252"/>
      <c r="Q269" s="254"/>
      <c r="X269" s="20" t="str">
        <f t="shared" si="15"/>
        <v/>
      </c>
      <c r="Y269" s="61"/>
      <c r="Z269" s="20"/>
      <c r="AA269" s="20"/>
      <c r="AB269" s="20" t="str">
        <f>IF(ISERROR(VLOOKUP(X270,#REF!,AC271,0)*AD270),"",VLOOKUP(X270,#REF!,AC271,0)*AD270)</f>
        <v/>
      </c>
      <c r="AC269" s="20" t="str">
        <f t="shared" si="16"/>
        <v/>
      </c>
      <c r="AD269" s="20" t="str">
        <f t="shared" si="17"/>
        <v/>
      </c>
      <c r="AE269" s="4"/>
      <c r="AF269" s="4"/>
      <c r="AG269" s="4"/>
      <c r="AH269" s="4"/>
    </row>
    <row r="270" spans="1:34" ht="14.25" customHeight="1" x14ac:dyDescent="0.25">
      <c r="A270" s="255">
        <v>124</v>
      </c>
      <c r="B270" s="235" t="str">
        <f>IF(加入依頼書!B270="","",加入依頼書!B270)</f>
        <v/>
      </c>
      <c r="C270" s="236"/>
      <c r="D270" s="236"/>
      <c r="E270" s="237"/>
      <c r="F270" s="257" t="str">
        <f>IF(加入依頼書!F270="","",加入依頼書!F270)</f>
        <v/>
      </c>
      <c r="G270" s="257" t="str">
        <f>IF(加入依頼書!G270="","",加入依頼書!G270)</f>
        <v/>
      </c>
      <c r="H270" s="80" t="str">
        <f>加入依頼書!H270</f>
        <v>（西暦）</v>
      </c>
      <c r="I270" s="86"/>
      <c r="J270" s="87"/>
      <c r="K270" s="87"/>
      <c r="L270" s="259"/>
      <c r="M270" s="260"/>
      <c r="N270" s="261"/>
      <c r="O270" s="249" t="str">
        <f>IF(加入依頼書!U270="","",加入依頼書!U270)</f>
        <v/>
      </c>
      <c r="P270" s="250"/>
      <c r="Q270" s="253" t="str">
        <f>IF(B270="","",IF(入国状況=1,IF(AND(入国予定日&lt;=DATEVALUE("2025/9/30"),L270&gt;=DATEVALUE("2025/10/1")),"保険料が追加で発生します",""),""))</f>
        <v/>
      </c>
      <c r="X270" s="20" t="str">
        <f t="shared" si="15"/>
        <v/>
      </c>
      <c r="Y270" s="61">
        <f>IF(B270&lt;&gt;"",IF(COUNTA(I270,L270)=2,0,1),0)</f>
        <v>0</v>
      </c>
      <c r="Z270" s="20"/>
      <c r="AA270" s="20"/>
      <c r="AB270" s="20" t="str">
        <f>IF(ISERROR(VLOOKUP(X271,#REF!,AC272,0)*AD271),"",VLOOKUP(X271,#REF!,AC272,0)*AD271)</f>
        <v/>
      </c>
      <c r="AC270" s="20" t="str">
        <f t="shared" si="16"/>
        <v/>
      </c>
      <c r="AD270" s="20" t="str">
        <f t="shared" si="17"/>
        <v/>
      </c>
      <c r="AE270" s="4"/>
      <c r="AF270" s="4"/>
      <c r="AG270" s="4"/>
      <c r="AH270" s="4"/>
    </row>
    <row r="271" spans="1:34" ht="27" customHeight="1" x14ac:dyDescent="0.25">
      <c r="A271" s="256"/>
      <c r="B271" s="238"/>
      <c r="C271" s="239"/>
      <c r="D271" s="239"/>
      <c r="E271" s="240"/>
      <c r="F271" s="258"/>
      <c r="G271" s="258"/>
      <c r="H271" s="81" t="str">
        <f>IF(加入依頼書!H271="","",加入依頼書!H271)</f>
        <v/>
      </c>
      <c r="I271" s="87"/>
      <c r="J271" s="87"/>
      <c r="K271" s="87"/>
      <c r="L271" s="262"/>
      <c r="M271" s="263"/>
      <c r="N271" s="264"/>
      <c r="O271" s="251"/>
      <c r="P271" s="252"/>
      <c r="Q271" s="254"/>
      <c r="X271" s="20" t="str">
        <f t="shared" si="15"/>
        <v/>
      </c>
      <c r="Y271" s="61"/>
      <c r="Z271" s="20"/>
      <c r="AA271" s="20"/>
      <c r="AB271" s="20" t="str">
        <f>IF(ISERROR(VLOOKUP(X272,#REF!,AC273,0)*AD272),"",VLOOKUP(X272,#REF!,AC273,0)*AD272)</f>
        <v/>
      </c>
      <c r="AC271" s="20" t="str">
        <f t="shared" si="16"/>
        <v/>
      </c>
      <c r="AD271" s="20" t="str">
        <f t="shared" si="17"/>
        <v/>
      </c>
      <c r="AE271" s="4"/>
      <c r="AF271" s="4"/>
      <c r="AG271" s="4"/>
      <c r="AH271" s="4"/>
    </row>
    <row r="272" spans="1:34" ht="14.25" customHeight="1" x14ac:dyDescent="0.25">
      <c r="A272" s="255">
        <v>125</v>
      </c>
      <c r="B272" s="235" t="str">
        <f>IF(加入依頼書!B272="","",加入依頼書!B272)</f>
        <v/>
      </c>
      <c r="C272" s="236"/>
      <c r="D272" s="236"/>
      <c r="E272" s="237"/>
      <c r="F272" s="257" t="str">
        <f>IF(加入依頼書!F272="","",加入依頼書!F272)</f>
        <v/>
      </c>
      <c r="G272" s="257" t="str">
        <f>IF(加入依頼書!G272="","",加入依頼書!G272)</f>
        <v/>
      </c>
      <c r="H272" s="80" t="str">
        <f>加入依頼書!H272</f>
        <v>（西暦）</v>
      </c>
      <c r="I272" s="86"/>
      <c r="J272" s="87"/>
      <c r="K272" s="87"/>
      <c r="L272" s="259"/>
      <c r="M272" s="260"/>
      <c r="N272" s="261"/>
      <c r="O272" s="249" t="str">
        <f>IF(加入依頼書!U272="","",加入依頼書!U272)</f>
        <v/>
      </c>
      <c r="P272" s="250"/>
      <c r="Q272" s="253" t="str">
        <f>IF(B272="","",IF(入国状況=1,IF(AND(入国予定日&lt;=DATEVALUE("2025/9/30"),L272&gt;=DATEVALUE("2025/10/1")),"保険料が追加で発生します",""),""))</f>
        <v/>
      </c>
      <c r="X272" s="20" t="str">
        <f t="shared" si="15"/>
        <v/>
      </c>
      <c r="Y272" s="61">
        <f>IF(B272&lt;&gt;"",IF(COUNTA(I272,L272)=2,0,1),0)</f>
        <v>0</v>
      </c>
      <c r="Z272" s="20"/>
      <c r="AA272" s="20"/>
      <c r="AB272" s="20" t="str">
        <f>IF(ISERROR(VLOOKUP(X273,#REF!,AC274,0)*AD273),"",VLOOKUP(X273,#REF!,AC274,0)*AD273)</f>
        <v/>
      </c>
      <c r="AC272" s="20" t="str">
        <f t="shared" si="16"/>
        <v/>
      </c>
      <c r="AD272" s="20" t="str">
        <f t="shared" si="17"/>
        <v/>
      </c>
      <c r="AE272" s="4"/>
      <c r="AF272" s="4"/>
      <c r="AG272" s="4"/>
      <c r="AH272" s="4"/>
    </row>
    <row r="273" spans="1:34" ht="27" customHeight="1" x14ac:dyDescent="0.25">
      <c r="A273" s="256"/>
      <c r="B273" s="238"/>
      <c r="C273" s="239"/>
      <c r="D273" s="239"/>
      <c r="E273" s="240"/>
      <c r="F273" s="258"/>
      <c r="G273" s="258"/>
      <c r="H273" s="81" t="str">
        <f>IF(加入依頼書!H273="","",加入依頼書!H273)</f>
        <v/>
      </c>
      <c r="I273" s="87"/>
      <c r="J273" s="87"/>
      <c r="K273" s="87"/>
      <c r="L273" s="262"/>
      <c r="M273" s="263"/>
      <c r="N273" s="264"/>
      <c r="O273" s="251"/>
      <c r="P273" s="252"/>
      <c r="Q273" s="254"/>
      <c r="X273" s="20" t="str">
        <f t="shared" si="15"/>
        <v/>
      </c>
      <c r="Y273" s="61"/>
      <c r="Z273" s="20"/>
      <c r="AC273" s="20" t="str">
        <f t="shared" si="16"/>
        <v/>
      </c>
      <c r="AD273" s="20" t="str">
        <f t="shared" si="17"/>
        <v/>
      </c>
      <c r="AF273" s="4"/>
      <c r="AG273" s="4"/>
      <c r="AH273" s="4"/>
    </row>
    <row r="274" spans="1:34" ht="14.25" customHeight="1" x14ac:dyDescent="0.25">
      <c r="A274" s="255">
        <v>126</v>
      </c>
      <c r="B274" s="235" t="str">
        <f>IF(加入依頼書!B274="","",加入依頼書!B274)</f>
        <v/>
      </c>
      <c r="C274" s="236"/>
      <c r="D274" s="236"/>
      <c r="E274" s="237"/>
      <c r="F274" s="257" t="str">
        <f>IF(加入依頼書!F274="","",加入依頼書!F274)</f>
        <v/>
      </c>
      <c r="G274" s="257" t="str">
        <f>IF(加入依頼書!G274="","",加入依頼書!G274)</f>
        <v/>
      </c>
      <c r="H274" s="80" t="str">
        <f>加入依頼書!H274</f>
        <v>（西暦）</v>
      </c>
      <c r="I274" s="86"/>
      <c r="J274" s="87"/>
      <c r="K274" s="87"/>
      <c r="L274" s="259"/>
      <c r="M274" s="260"/>
      <c r="N274" s="261"/>
      <c r="O274" s="249" t="str">
        <f>IF(加入依頼書!U274="","",加入依頼書!U274)</f>
        <v/>
      </c>
      <c r="P274" s="250"/>
      <c r="Q274" s="253" t="str">
        <f>IF(B274="","",IF(入国状況=1,IF(AND(入国予定日&lt;=DATEVALUE("2025/9/30"),L274&gt;=DATEVALUE("2025/10/1")),"保険料が追加で発生します",""),""))</f>
        <v/>
      </c>
      <c r="X274" s="20" t="str">
        <f t="shared" si="15"/>
        <v/>
      </c>
      <c r="Y274" s="61">
        <f>IF(B274&lt;&gt;"",IF(COUNTA(I274,L274)=2,0,1),0)</f>
        <v>0</v>
      </c>
      <c r="Z274" s="20"/>
      <c r="AA274" s="20"/>
      <c r="AB274" s="20" t="str">
        <f>IF(ISERROR(VLOOKUP(X275,#REF!,AC276,0)*AD275),"",VLOOKUP(X275,#REF!,AC276,0)*AD275)</f>
        <v/>
      </c>
      <c r="AC274" s="20" t="str">
        <f t="shared" si="16"/>
        <v/>
      </c>
      <c r="AD274" s="20" t="str">
        <f t="shared" si="17"/>
        <v/>
      </c>
      <c r="AE274" s="4"/>
      <c r="AF274" s="4"/>
      <c r="AG274" s="4"/>
      <c r="AH274" s="4"/>
    </row>
    <row r="275" spans="1:34" ht="27" customHeight="1" x14ac:dyDescent="0.25">
      <c r="A275" s="256"/>
      <c r="B275" s="238"/>
      <c r="C275" s="239"/>
      <c r="D275" s="239"/>
      <c r="E275" s="240"/>
      <c r="F275" s="258"/>
      <c r="G275" s="258"/>
      <c r="H275" s="81" t="str">
        <f>IF(加入依頼書!H275="","",加入依頼書!H275)</f>
        <v/>
      </c>
      <c r="I275" s="87"/>
      <c r="J275" s="87"/>
      <c r="K275" s="87"/>
      <c r="L275" s="262"/>
      <c r="M275" s="263"/>
      <c r="N275" s="264"/>
      <c r="O275" s="251"/>
      <c r="P275" s="252"/>
      <c r="Q275" s="254"/>
      <c r="X275" s="20" t="str">
        <f t="shared" si="15"/>
        <v/>
      </c>
      <c r="Y275" s="61"/>
      <c r="Z275" s="20"/>
      <c r="AA275" s="20"/>
      <c r="AB275" s="20" t="str">
        <f>IF(ISERROR(VLOOKUP(X276,#REF!,AC277,0)*AD276),"",VLOOKUP(X276,#REF!,AC277,0)*AD276)</f>
        <v/>
      </c>
      <c r="AC275" s="20" t="str">
        <f t="shared" si="16"/>
        <v/>
      </c>
      <c r="AD275" s="20" t="str">
        <f t="shared" si="17"/>
        <v/>
      </c>
      <c r="AE275" s="4"/>
      <c r="AF275" s="4"/>
      <c r="AG275" s="4"/>
      <c r="AH275" s="4"/>
    </row>
    <row r="276" spans="1:34" ht="14.25" customHeight="1" x14ac:dyDescent="0.25">
      <c r="A276" s="255">
        <v>127</v>
      </c>
      <c r="B276" s="235" t="str">
        <f>IF(加入依頼書!B276="","",加入依頼書!B276)</f>
        <v/>
      </c>
      <c r="C276" s="236"/>
      <c r="D276" s="236"/>
      <c r="E276" s="237"/>
      <c r="F276" s="257" t="str">
        <f>IF(加入依頼書!F276="","",加入依頼書!F276)</f>
        <v/>
      </c>
      <c r="G276" s="257" t="str">
        <f>IF(加入依頼書!G276="","",加入依頼書!G276)</f>
        <v/>
      </c>
      <c r="H276" s="80" t="str">
        <f>加入依頼書!H276</f>
        <v>（西暦）</v>
      </c>
      <c r="I276" s="86"/>
      <c r="J276" s="87"/>
      <c r="K276" s="87"/>
      <c r="L276" s="259"/>
      <c r="M276" s="260"/>
      <c r="N276" s="261"/>
      <c r="O276" s="249" t="str">
        <f>IF(加入依頼書!U276="","",加入依頼書!U276)</f>
        <v/>
      </c>
      <c r="P276" s="250"/>
      <c r="Q276" s="253" t="str">
        <f>IF(B276="","",IF(入国状況=1,IF(AND(入国予定日&lt;=DATEVALUE("2025/9/30"),L276&gt;=DATEVALUE("2025/10/1")),"保険料が追加で発生します",""),""))</f>
        <v/>
      </c>
      <c r="X276" s="20" t="str">
        <f t="shared" si="15"/>
        <v/>
      </c>
      <c r="Y276" s="61">
        <f>IF(B276&lt;&gt;"",IF(COUNTA(I276,L276)=2,0,1),0)</f>
        <v>0</v>
      </c>
      <c r="Z276" s="20"/>
      <c r="AA276" s="20"/>
      <c r="AB276" s="20" t="str">
        <f>IF(ISERROR(VLOOKUP(X277,#REF!,AC278,0)*AD277),"",VLOOKUP(X277,#REF!,AC278,0)*AD277)</f>
        <v/>
      </c>
      <c r="AC276" s="20" t="str">
        <f t="shared" si="16"/>
        <v/>
      </c>
      <c r="AD276" s="20" t="str">
        <f t="shared" si="17"/>
        <v/>
      </c>
      <c r="AE276" s="4"/>
      <c r="AF276" s="4"/>
      <c r="AG276" s="4"/>
      <c r="AH276" s="4"/>
    </row>
    <row r="277" spans="1:34" ht="27" customHeight="1" x14ac:dyDescent="0.25">
      <c r="A277" s="256"/>
      <c r="B277" s="238"/>
      <c r="C277" s="239"/>
      <c r="D277" s="239"/>
      <c r="E277" s="240"/>
      <c r="F277" s="258"/>
      <c r="G277" s="258"/>
      <c r="H277" s="81" t="str">
        <f>IF(加入依頼書!H277="","",加入依頼書!H277)</f>
        <v/>
      </c>
      <c r="I277" s="87"/>
      <c r="J277" s="87"/>
      <c r="K277" s="87"/>
      <c r="L277" s="262"/>
      <c r="M277" s="263"/>
      <c r="N277" s="264"/>
      <c r="O277" s="251"/>
      <c r="P277" s="252"/>
      <c r="Q277" s="254"/>
      <c r="X277" s="20" t="str">
        <f t="shared" si="15"/>
        <v/>
      </c>
      <c r="Y277" s="61"/>
      <c r="Z277" s="20"/>
      <c r="AA277" s="20"/>
      <c r="AB277" s="20" t="str">
        <f>IF(ISERROR(VLOOKUP(X278,#REF!,AC279,0)*AD278),"",VLOOKUP(X278,#REF!,AC279,0)*AD278)</f>
        <v/>
      </c>
      <c r="AC277" s="20" t="str">
        <f t="shared" si="16"/>
        <v/>
      </c>
      <c r="AD277" s="20" t="str">
        <f t="shared" si="17"/>
        <v/>
      </c>
      <c r="AE277" s="4"/>
      <c r="AF277" s="4"/>
      <c r="AG277" s="4"/>
      <c r="AH277" s="4"/>
    </row>
    <row r="278" spans="1:34" ht="14.25" customHeight="1" x14ac:dyDescent="0.25">
      <c r="A278" s="255">
        <v>128</v>
      </c>
      <c r="B278" s="235" t="str">
        <f>IF(加入依頼書!B278="","",加入依頼書!B278)</f>
        <v/>
      </c>
      <c r="C278" s="236"/>
      <c r="D278" s="236"/>
      <c r="E278" s="237"/>
      <c r="F278" s="257" t="str">
        <f>IF(加入依頼書!F278="","",加入依頼書!F278)</f>
        <v/>
      </c>
      <c r="G278" s="257" t="str">
        <f>IF(加入依頼書!G278="","",加入依頼書!G278)</f>
        <v/>
      </c>
      <c r="H278" s="80" t="str">
        <f>加入依頼書!H278</f>
        <v>（西暦）</v>
      </c>
      <c r="I278" s="86"/>
      <c r="J278" s="87"/>
      <c r="K278" s="87"/>
      <c r="L278" s="259"/>
      <c r="M278" s="260"/>
      <c r="N278" s="261"/>
      <c r="O278" s="249" t="str">
        <f>IF(加入依頼書!U278="","",加入依頼書!U278)</f>
        <v/>
      </c>
      <c r="P278" s="250"/>
      <c r="Q278" s="253" t="str">
        <f>IF(B278="","",IF(入国状況=1,IF(AND(入国予定日&lt;=DATEVALUE("2025/9/30"),L278&gt;=DATEVALUE("2025/10/1")),"保険料が追加で発生します",""),""))</f>
        <v/>
      </c>
      <c r="X278" s="20" t="str">
        <f t="shared" si="15"/>
        <v/>
      </c>
      <c r="Y278" s="61">
        <f>IF(B278&lt;&gt;"",IF(COUNTA(I278,L278)=2,0,1),0)</f>
        <v>0</v>
      </c>
      <c r="Z278" s="20"/>
      <c r="AA278" s="20"/>
      <c r="AB278" s="20" t="str">
        <f>IF(ISERROR(VLOOKUP(X279,#REF!,AC280,0)*AD279),"",VLOOKUP(X279,#REF!,AC280,0)*AD279)</f>
        <v/>
      </c>
      <c r="AC278" s="20" t="str">
        <f t="shared" si="16"/>
        <v/>
      </c>
      <c r="AD278" s="20" t="str">
        <f t="shared" si="17"/>
        <v/>
      </c>
      <c r="AE278" s="4"/>
      <c r="AF278" s="4"/>
      <c r="AG278" s="4"/>
      <c r="AH278" s="4"/>
    </row>
    <row r="279" spans="1:34" ht="27" customHeight="1" x14ac:dyDescent="0.25">
      <c r="A279" s="256"/>
      <c r="B279" s="238"/>
      <c r="C279" s="239"/>
      <c r="D279" s="239"/>
      <c r="E279" s="240"/>
      <c r="F279" s="258"/>
      <c r="G279" s="258"/>
      <c r="H279" s="81" t="str">
        <f>IF(加入依頼書!H279="","",加入依頼書!H279)</f>
        <v/>
      </c>
      <c r="I279" s="87"/>
      <c r="J279" s="87"/>
      <c r="K279" s="87"/>
      <c r="L279" s="262"/>
      <c r="M279" s="263"/>
      <c r="N279" s="264"/>
      <c r="O279" s="251"/>
      <c r="P279" s="252"/>
      <c r="Q279" s="254"/>
      <c r="X279" s="20" t="str">
        <f t="shared" si="15"/>
        <v/>
      </c>
      <c r="Y279" s="61"/>
      <c r="Z279" s="20"/>
      <c r="AA279" s="20"/>
      <c r="AB279" s="20" t="str">
        <f>IF(ISERROR(VLOOKUP(X280,#REF!,AC281,0)*AD280),"",VLOOKUP(X280,#REF!,AC281,0)*AD280)</f>
        <v/>
      </c>
      <c r="AC279" s="20" t="str">
        <f t="shared" si="16"/>
        <v/>
      </c>
      <c r="AD279" s="20" t="str">
        <f t="shared" si="17"/>
        <v/>
      </c>
      <c r="AE279" s="4"/>
      <c r="AF279" s="4"/>
      <c r="AG279" s="4"/>
      <c r="AH279" s="4"/>
    </row>
    <row r="280" spans="1:34" ht="14.25" customHeight="1" x14ac:dyDescent="0.25">
      <c r="A280" s="255">
        <v>129</v>
      </c>
      <c r="B280" s="235" t="str">
        <f>IF(加入依頼書!B280="","",加入依頼書!B280)</f>
        <v/>
      </c>
      <c r="C280" s="236"/>
      <c r="D280" s="236"/>
      <c r="E280" s="237"/>
      <c r="F280" s="257" t="str">
        <f>IF(加入依頼書!F280="","",加入依頼書!F280)</f>
        <v/>
      </c>
      <c r="G280" s="257" t="str">
        <f>IF(加入依頼書!G280="","",加入依頼書!G280)</f>
        <v/>
      </c>
      <c r="H280" s="80" t="str">
        <f>加入依頼書!H280</f>
        <v>（西暦）</v>
      </c>
      <c r="I280" s="86"/>
      <c r="J280" s="87"/>
      <c r="K280" s="87"/>
      <c r="L280" s="259"/>
      <c r="M280" s="260"/>
      <c r="N280" s="261"/>
      <c r="O280" s="249" t="str">
        <f>IF(加入依頼書!U280="","",加入依頼書!U280)</f>
        <v/>
      </c>
      <c r="P280" s="250"/>
      <c r="Q280" s="253" t="str">
        <f>IF(B280="","",IF(入国状況=1,IF(AND(入国予定日&lt;=DATEVALUE("2025/9/30"),L280&gt;=DATEVALUE("2025/10/1")),"保険料が追加で発生します",""),""))</f>
        <v/>
      </c>
      <c r="X280" s="20" t="str">
        <f t="shared" si="15"/>
        <v/>
      </c>
      <c r="Y280" s="61">
        <f>IF(B280&lt;&gt;"",IF(COUNTA(I280,L280)=2,0,1),0)</f>
        <v>0</v>
      </c>
      <c r="Z280" s="20"/>
      <c r="AA280" s="20"/>
      <c r="AB280" s="20" t="str">
        <f>IF(ISERROR(VLOOKUP(X281,#REF!,AC282,0)*AD281),"",VLOOKUP(X281,#REF!,AC282,0)*AD281)</f>
        <v/>
      </c>
      <c r="AC280" s="20" t="str">
        <f t="shared" si="16"/>
        <v/>
      </c>
      <c r="AD280" s="20" t="str">
        <f t="shared" si="17"/>
        <v/>
      </c>
      <c r="AE280" s="4"/>
      <c r="AF280" s="4"/>
      <c r="AG280" s="4"/>
      <c r="AH280" s="4"/>
    </row>
    <row r="281" spans="1:34" ht="27" customHeight="1" x14ac:dyDescent="0.25">
      <c r="A281" s="256"/>
      <c r="B281" s="238"/>
      <c r="C281" s="239"/>
      <c r="D281" s="239"/>
      <c r="E281" s="240"/>
      <c r="F281" s="258"/>
      <c r="G281" s="258"/>
      <c r="H281" s="81" t="str">
        <f>IF(加入依頼書!H281="","",加入依頼書!H281)</f>
        <v/>
      </c>
      <c r="I281" s="87"/>
      <c r="J281" s="87"/>
      <c r="K281" s="87"/>
      <c r="L281" s="262"/>
      <c r="M281" s="263"/>
      <c r="N281" s="264"/>
      <c r="O281" s="251"/>
      <c r="P281" s="252"/>
      <c r="Q281" s="254"/>
      <c r="X281" s="20" t="str">
        <f t="shared" si="15"/>
        <v/>
      </c>
      <c r="Y281" s="61"/>
      <c r="Z281" s="20"/>
      <c r="AA281" s="20"/>
      <c r="AB281" s="20" t="str">
        <f>IF(ISERROR(VLOOKUP(X282,#REF!,AC283,0)*AD282),"",VLOOKUP(X282,#REF!,AC283,0)*AD282)</f>
        <v/>
      </c>
      <c r="AC281" s="20" t="str">
        <f t="shared" si="16"/>
        <v/>
      </c>
      <c r="AD281" s="20" t="str">
        <f t="shared" si="17"/>
        <v/>
      </c>
      <c r="AE281" s="4"/>
      <c r="AF281" s="4"/>
      <c r="AG281" s="4"/>
      <c r="AH281" s="4"/>
    </row>
    <row r="282" spans="1:34" ht="14.25" customHeight="1" x14ac:dyDescent="0.25">
      <c r="A282" s="255">
        <v>130</v>
      </c>
      <c r="B282" s="235" t="str">
        <f>IF(加入依頼書!B282="","",加入依頼書!B282)</f>
        <v/>
      </c>
      <c r="C282" s="236"/>
      <c r="D282" s="236"/>
      <c r="E282" s="237"/>
      <c r="F282" s="257" t="str">
        <f>IF(加入依頼書!F282="","",加入依頼書!F282)</f>
        <v/>
      </c>
      <c r="G282" s="257" t="str">
        <f>IF(加入依頼書!G282="","",加入依頼書!G282)</f>
        <v/>
      </c>
      <c r="H282" s="80" t="str">
        <f>加入依頼書!H282</f>
        <v>（西暦）</v>
      </c>
      <c r="I282" s="86"/>
      <c r="J282" s="87"/>
      <c r="K282" s="87"/>
      <c r="L282" s="259"/>
      <c r="M282" s="260"/>
      <c r="N282" s="261"/>
      <c r="O282" s="249" t="str">
        <f>IF(加入依頼書!U282="","",加入依頼書!U282)</f>
        <v/>
      </c>
      <c r="P282" s="250"/>
      <c r="Q282" s="253" t="str">
        <f>IF(B282="","",IF(入国状況=1,IF(AND(入国予定日&lt;=DATEVALUE("2025/9/30"),L282&gt;=DATEVALUE("2025/10/1")),"保険料が追加で発生します",""),""))</f>
        <v/>
      </c>
      <c r="X282" s="20" t="str">
        <f t="shared" si="15"/>
        <v/>
      </c>
      <c r="Y282" s="61">
        <f>IF(B282&lt;&gt;"",IF(COUNTA(I282,L282)=2,0,1),0)</f>
        <v>0</v>
      </c>
      <c r="Z282" s="20"/>
      <c r="AA282" s="20"/>
      <c r="AB282" s="20" t="str">
        <f>IF(ISERROR(VLOOKUP(X283,#REF!,AC284,0)*AD283),"",VLOOKUP(X283,#REF!,AC284,0)*AD283)</f>
        <v/>
      </c>
      <c r="AC282" s="20" t="str">
        <f t="shared" si="16"/>
        <v/>
      </c>
      <c r="AD282" s="20" t="str">
        <f t="shared" si="17"/>
        <v/>
      </c>
      <c r="AE282" s="4"/>
      <c r="AF282" s="4"/>
      <c r="AG282" s="4"/>
      <c r="AH282" s="4"/>
    </row>
    <row r="283" spans="1:34" ht="27" customHeight="1" x14ac:dyDescent="0.25">
      <c r="A283" s="256"/>
      <c r="B283" s="238"/>
      <c r="C283" s="239"/>
      <c r="D283" s="239"/>
      <c r="E283" s="240"/>
      <c r="F283" s="258"/>
      <c r="G283" s="258"/>
      <c r="H283" s="81" t="str">
        <f>IF(加入依頼書!H283="","",加入依頼書!H283)</f>
        <v/>
      </c>
      <c r="I283" s="87"/>
      <c r="J283" s="87"/>
      <c r="K283" s="87"/>
      <c r="L283" s="262"/>
      <c r="M283" s="263"/>
      <c r="N283" s="264"/>
      <c r="O283" s="251"/>
      <c r="P283" s="252"/>
      <c r="Q283" s="254"/>
      <c r="X283" s="20" t="str">
        <f t="shared" si="15"/>
        <v/>
      </c>
      <c r="Y283" s="61"/>
      <c r="Z283" s="20"/>
      <c r="AC283" s="20" t="str">
        <f t="shared" si="16"/>
        <v/>
      </c>
      <c r="AD283" s="20" t="str">
        <f t="shared" si="17"/>
        <v/>
      </c>
      <c r="AF283" s="4"/>
      <c r="AG283" s="4"/>
      <c r="AH283" s="4"/>
    </row>
    <row r="284" spans="1:34" ht="14.25" customHeight="1" x14ac:dyDescent="0.25">
      <c r="A284" s="255">
        <v>131</v>
      </c>
      <c r="B284" s="235" t="str">
        <f>IF(加入依頼書!B284="","",加入依頼書!B284)</f>
        <v/>
      </c>
      <c r="C284" s="236"/>
      <c r="D284" s="236"/>
      <c r="E284" s="237"/>
      <c r="F284" s="257" t="str">
        <f>IF(加入依頼書!F284="","",加入依頼書!F284)</f>
        <v/>
      </c>
      <c r="G284" s="257" t="str">
        <f>IF(加入依頼書!G284="","",加入依頼書!G284)</f>
        <v/>
      </c>
      <c r="H284" s="80" t="str">
        <f>加入依頼書!H284</f>
        <v>（西暦）</v>
      </c>
      <c r="I284" s="86"/>
      <c r="J284" s="87"/>
      <c r="K284" s="87"/>
      <c r="L284" s="259"/>
      <c r="M284" s="260"/>
      <c r="N284" s="261"/>
      <c r="O284" s="249" t="str">
        <f>IF(加入依頼書!U284="","",加入依頼書!U284)</f>
        <v/>
      </c>
      <c r="P284" s="250"/>
      <c r="Q284" s="253" t="str">
        <f>IF(B284="","",IF(入国状況=1,IF(AND(入国予定日&lt;=DATEVALUE("2025/9/30"),L284&gt;=DATEVALUE("2025/10/1")),"保険料が追加で発生します",""),""))</f>
        <v/>
      </c>
      <c r="X284" s="20" t="str">
        <f t="shared" si="15"/>
        <v/>
      </c>
      <c r="Y284" s="61">
        <f>IF(B284&lt;&gt;"",IF(COUNTA(I284,L284)=2,0,1),0)</f>
        <v>0</v>
      </c>
      <c r="Z284" s="20"/>
      <c r="AA284" s="20"/>
      <c r="AB284" s="20" t="str">
        <f>IF(ISERROR(VLOOKUP(X285,#REF!,AC286,0)*AD285),"",VLOOKUP(X285,#REF!,AC286,0)*AD285)</f>
        <v/>
      </c>
      <c r="AC284" s="20" t="str">
        <f t="shared" si="16"/>
        <v/>
      </c>
      <c r="AD284" s="20" t="str">
        <f t="shared" si="17"/>
        <v/>
      </c>
      <c r="AE284" s="4"/>
      <c r="AF284" s="4"/>
      <c r="AG284" s="4"/>
      <c r="AH284" s="4"/>
    </row>
    <row r="285" spans="1:34" ht="27" customHeight="1" x14ac:dyDescent="0.25">
      <c r="A285" s="256"/>
      <c r="B285" s="238"/>
      <c r="C285" s="239"/>
      <c r="D285" s="239"/>
      <c r="E285" s="240"/>
      <c r="F285" s="258"/>
      <c r="G285" s="258"/>
      <c r="H285" s="81" t="str">
        <f>IF(加入依頼書!H285="","",加入依頼書!H285)</f>
        <v/>
      </c>
      <c r="I285" s="87"/>
      <c r="J285" s="87"/>
      <c r="K285" s="87"/>
      <c r="L285" s="262"/>
      <c r="M285" s="263"/>
      <c r="N285" s="264"/>
      <c r="O285" s="251"/>
      <c r="P285" s="252"/>
      <c r="Q285" s="254"/>
      <c r="X285" s="20" t="str">
        <f t="shared" si="15"/>
        <v/>
      </c>
      <c r="Y285" s="61"/>
      <c r="Z285" s="20"/>
      <c r="AA285" s="20"/>
      <c r="AB285" s="20" t="str">
        <f>IF(ISERROR(VLOOKUP(X286,#REF!,AC287,0)*AD286),"",VLOOKUP(X286,#REF!,AC287,0)*AD286)</f>
        <v/>
      </c>
      <c r="AC285" s="20" t="str">
        <f t="shared" si="16"/>
        <v/>
      </c>
      <c r="AD285" s="20" t="str">
        <f t="shared" si="17"/>
        <v/>
      </c>
      <c r="AE285" s="4"/>
      <c r="AF285" s="4"/>
      <c r="AG285" s="4"/>
      <c r="AH285" s="4"/>
    </row>
    <row r="286" spans="1:34" ht="14.25" customHeight="1" x14ac:dyDescent="0.25">
      <c r="A286" s="255">
        <v>132</v>
      </c>
      <c r="B286" s="235" t="str">
        <f>IF(加入依頼書!B286="","",加入依頼書!B286)</f>
        <v/>
      </c>
      <c r="C286" s="236"/>
      <c r="D286" s="236"/>
      <c r="E286" s="237"/>
      <c r="F286" s="257" t="str">
        <f>IF(加入依頼書!F286="","",加入依頼書!F286)</f>
        <v/>
      </c>
      <c r="G286" s="257" t="str">
        <f>IF(加入依頼書!G286="","",加入依頼書!G286)</f>
        <v/>
      </c>
      <c r="H286" s="80" t="str">
        <f>加入依頼書!H286</f>
        <v>（西暦）</v>
      </c>
      <c r="I286" s="86"/>
      <c r="J286" s="87"/>
      <c r="K286" s="87"/>
      <c r="L286" s="259"/>
      <c r="M286" s="260"/>
      <c r="N286" s="261"/>
      <c r="O286" s="249" t="str">
        <f>IF(加入依頼書!U286="","",加入依頼書!U286)</f>
        <v/>
      </c>
      <c r="P286" s="250"/>
      <c r="Q286" s="253" t="str">
        <f>IF(B286="","",IF(入国状況=1,IF(AND(入国予定日&lt;=DATEVALUE("2025/9/30"),L286&gt;=DATEVALUE("2025/10/1")),"保険料が追加で発生します",""),""))</f>
        <v/>
      </c>
      <c r="X286" s="20" t="str">
        <f t="shared" si="15"/>
        <v/>
      </c>
      <c r="Y286" s="61">
        <f>IF(B286&lt;&gt;"",IF(COUNTA(I286,L286)=2,0,1),0)</f>
        <v>0</v>
      </c>
      <c r="Z286" s="20"/>
      <c r="AA286" s="20"/>
      <c r="AB286" s="20" t="str">
        <f>IF(ISERROR(VLOOKUP(X287,#REF!,AC288,0)*AD287),"",VLOOKUP(X287,#REF!,AC288,0)*AD287)</f>
        <v/>
      </c>
      <c r="AC286" s="20" t="str">
        <f t="shared" si="16"/>
        <v/>
      </c>
      <c r="AD286" s="20" t="str">
        <f t="shared" si="17"/>
        <v/>
      </c>
      <c r="AE286" s="4"/>
      <c r="AF286" s="4"/>
      <c r="AG286" s="4"/>
      <c r="AH286" s="4"/>
    </row>
    <row r="287" spans="1:34" ht="27" customHeight="1" x14ac:dyDescent="0.25">
      <c r="A287" s="256"/>
      <c r="B287" s="238"/>
      <c r="C287" s="239"/>
      <c r="D287" s="239"/>
      <c r="E287" s="240"/>
      <c r="F287" s="258"/>
      <c r="G287" s="258"/>
      <c r="H287" s="81" t="str">
        <f>IF(加入依頼書!H287="","",加入依頼書!H287)</f>
        <v/>
      </c>
      <c r="I287" s="87"/>
      <c r="J287" s="87"/>
      <c r="K287" s="87"/>
      <c r="L287" s="262"/>
      <c r="M287" s="263"/>
      <c r="N287" s="264"/>
      <c r="O287" s="251"/>
      <c r="P287" s="252"/>
      <c r="Q287" s="254"/>
      <c r="X287" s="20" t="str">
        <f t="shared" si="15"/>
        <v/>
      </c>
      <c r="Y287" s="61"/>
      <c r="Z287" s="20"/>
      <c r="AA287" s="20"/>
      <c r="AB287" s="20" t="str">
        <f>IF(ISERROR(VLOOKUP(X288,#REF!,AC289,0)*AD288),"",VLOOKUP(X288,#REF!,AC289,0)*AD288)</f>
        <v/>
      </c>
      <c r="AC287" s="20" t="str">
        <f t="shared" si="16"/>
        <v/>
      </c>
      <c r="AD287" s="20" t="str">
        <f t="shared" si="17"/>
        <v/>
      </c>
      <c r="AE287" s="4"/>
      <c r="AF287" s="4"/>
      <c r="AG287" s="4"/>
      <c r="AH287" s="4"/>
    </row>
    <row r="288" spans="1:34" ht="14.25" customHeight="1" x14ac:dyDescent="0.25">
      <c r="A288" s="255">
        <v>133</v>
      </c>
      <c r="B288" s="235" t="str">
        <f>IF(加入依頼書!B288="","",加入依頼書!B288)</f>
        <v/>
      </c>
      <c r="C288" s="236"/>
      <c r="D288" s="236"/>
      <c r="E288" s="237"/>
      <c r="F288" s="257" t="str">
        <f>IF(加入依頼書!F288="","",加入依頼書!F288)</f>
        <v/>
      </c>
      <c r="G288" s="257" t="str">
        <f>IF(加入依頼書!G288="","",加入依頼書!G288)</f>
        <v/>
      </c>
      <c r="H288" s="80" t="str">
        <f>加入依頼書!H288</f>
        <v>（西暦）</v>
      </c>
      <c r="I288" s="86"/>
      <c r="J288" s="87"/>
      <c r="K288" s="87"/>
      <c r="L288" s="259"/>
      <c r="M288" s="260"/>
      <c r="N288" s="261"/>
      <c r="O288" s="249" t="str">
        <f>IF(加入依頼書!U288="","",加入依頼書!U288)</f>
        <v/>
      </c>
      <c r="P288" s="250"/>
      <c r="Q288" s="253" t="str">
        <f>IF(B288="","",IF(入国状況=1,IF(AND(入国予定日&lt;=DATEVALUE("2025/9/30"),L288&gt;=DATEVALUE("2025/10/1")),"保険料が追加で発生します",""),""))</f>
        <v/>
      </c>
      <c r="X288" s="20" t="str">
        <f t="shared" si="15"/>
        <v/>
      </c>
      <c r="Y288" s="61">
        <f>IF(B288&lt;&gt;"",IF(COUNTA(I288,L288)=2,0,1),0)</f>
        <v>0</v>
      </c>
      <c r="Z288" s="20"/>
      <c r="AA288" s="20"/>
      <c r="AB288" s="20" t="str">
        <f>IF(ISERROR(VLOOKUP(X289,#REF!,AC290,0)*AD289),"",VLOOKUP(X289,#REF!,AC290,0)*AD289)</f>
        <v/>
      </c>
      <c r="AC288" s="20" t="str">
        <f t="shared" si="16"/>
        <v/>
      </c>
      <c r="AD288" s="20" t="str">
        <f t="shared" si="17"/>
        <v/>
      </c>
      <c r="AE288" s="4"/>
      <c r="AF288" s="4"/>
      <c r="AG288" s="4"/>
      <c r="AH288" s="4"/>
    </row>
    <row r="289" spans="1:34" ht="27" customHeight="1" x14ac:dyDescent="0.25">
      <c r="A289" s="256"/>
      <c r="B289" s="238"/>
      <c r="C289" s="239"/>
      <c r="D289" s="239"/>
      <c r="E289" s="240"/>
      <c r="F289" s="258"/>
      <c r="G289" s="258"/>
      <c r="H289" s="81" t="str">
        <f>IF(加入依頼書!H289="","",加入依頼書!H289)</f>
        <v/>
      </c>
      <c r="I289" s="87"/>
      <c r="J289" s="87"/>
      <c r="K289" s="87"/>
      <c r="L289" s="262"/>
      <c r="M289" s="263"/>
      <c r="N289" s="264"/>
      <c r="O289" s="251"/>
      <c r="P289" s="252"/>
      <c r="Q289" s="254"/>
      <c r="X289" s="20" t="str">
        <f t="shared" si="15"/>
        <v/>
      </c>
      <c r="Y289" s="61"/>
      <c r="Z289" s="20"/>
      <c r="AA289" s="20"/>
      <c r="AB289" s="20" t="str">
        <f>IF(ISERROR(VLOOKUP(X290,#REF!,AC291,0)*AD290),"",VLOOKUP(X290,#REF!,AC291,0)*AD290)</f>
        <v/>
      </c>
      <c r="AC289" s="20" t="str">
        <f t="shared" si="16"/>
        <v/>
      </c>
      <c r="AD289" s="20" t="str">
        <f t="shared" si="17"/>
        <v/>
      </c>
      <c r="AE289" s="4"/>
      <c r="AF289" s="4"/>
      <c r="AG289" s="4"/>
      <c r="AH289" s="4"/>
    </row>
    <row r="290" spans="1:34" ht="14.25" customHeight="1" x14ac:dyDescent="0.25">
      <c r="A290" s="255">
        <v>134</v>
      </c>
      <c r="B290" s="235" t="str">
        <f>IF(加入依頼書!B290="","",加入依頼書!B290)</f>
        <v/>
      </c>
      <c r="C290" s="236"/>
      <c r="D290" s="236"/>
      <c r="E290" s="237"/>
      <c r="F290" s="257" t="str">
        <f>IF(加入依頼書!F290="","",加入依頼書!F290)</f>
        <v/>
      </c>
      <c r="G290" s="257" t="str">
        <f>IF(加入依頼書!G290="","",加入依頼書!G290)</f>
        <v/>
      </c>
      <c r="H290" s="80" t="str">
        <f>加入依頼書!H290</f>
        <v>（西暦）</v>
      </c>
      <c r="I290" s="86"/>
      <c r="J290" s="87"/>
      <c r="K290" s="87"/>
      <c r="L290" s="259"/>
      <c r="M290" s="260"/>
      <c r="N290" s="261"/>
      <c r="O290" s="249" t="str">
        <f>IF(加入依頼書!U290="","",加入依頼書!U290)</f>
        <v/>
      </c>
      <c r="P290" s="250"/>
      <c r="Q290" s="253" t="str">
        <f>IF(B290="","",IF(入国状況=1,IF(AND(入国予定日&lt;=DATEVALUE("2025/9/30"),L290&gt;=DATEVALUE("2025/10/1")),"保険料が追加で発生します",""),""))</f>
        <v/>
      </c>
      <c r="X290" s="20" t="str">
        <f t="shared" si="15"/>
        <v/>
      </c>
      <c r="Y290" s="61">
        <f>IF(B290&lt;&gt;"",IF(COUNTA(I290,L290)=2,0,1),0)</f>
        <v>0</v>
      </c>
      <c r="Z290" s="20"/>
      <c r="AA290" s="20"/>
      <c r="AB290" s="20" t="str">
        <f>IF(ISERROR(VLOOKUP(X291,#REF!,AC292,0)*AD291),"",VLOOKUP(X291,#REF!,AC292,0)*AD291)</f>
        <v/>
      </c>
      <c r="AC290" s="20" t="str">
        <f t="shared" si="16"/>
        <v/>
      </c>
      <c r="AD290" s="20" t="str">
        <f t="shared" si="17"/>
        <v/>
      </c>
      <c r="AE290" s="4"/>
      <c r="AF290" s="4"/>
      <c r="AG290" s="4"/>
      <c r="AH290" s="4"/>
    </row>
    <row r="291" spans="1:34" ht="27" customHeight="1" x14ac:dyDescent="0.25">
      <c r="A291" s="256"/>
      <c r="B291" s="238"/>
      <c r="C291" s="239"/>
      <c r="D291" s="239"/>
      <c r="E291" s="240"/>
      <c r="F291" s="258"/>
      <c r="G291" s="258"/>
      <c r="H291" s="81" t="str">
        <f>IF(加入依頼書!H291="","",加入依頼書!H291)</f>
        <v/>
      </c>
      <c r="I291" s="87"/>
      <c r="J291" s="87"/>
      <c r="K291" s="87"/>
      <c r="L291" s="262"/>
      <c r="M291" s="263"/>
      <c r="N291" s="264"/>
      <c r="O291" s="251"/>
      <c r="P291" s="252"/>
      <c r="Q291" s="254"/>
      <c r="X291" s="20" t="str">
        <f t="shared" si="15"/>
        <v/>
      </c>
      <c r="Y291" s="61"/>
      <c r="Z291" s="20"/>
      <c r="AA291" s="20"/>
      <c r="AB291" s="20" t="str">
        <f>IF(ISERROR(VLOOKUP(X292,#REF!,AC293,0)*AD292),"",VLOOKUP(X292,#REF!,AC293,0)*AD292)</f>
        <v/>
      </c>
      <c r="AC291" s="20" t="str">
        <f t="shared" si="16"/>
        <v/>
      </c>
      <c r="AD291" s="20" t="str">
        <f t="shared" si="17"/>
        <v/>
      </c>
      <c r="AE291" s="4"/>
      <c r="AF291" s="4"/>
      <c r="AG291" s="4"/>
      <c r="AH291" s="4"/>
    </row>
    <row r="292" spans="1:34" ht="14.25" customHeight="1" x14ac:dyDescent="0.25">
      <c r="A292" s="255">
        <v>135</v>
      </c>
      <c r="B292" s="235" t="str">
        <f>IF(加入依頼書!B292="","",加入依頼書!B292)</f>
        <v/>
      </c>
      <c r="C292" s="236"/>
      <c r="D292" s="236"/>
      <c r="E292" s="237"/>
      <c r="F292" s="257" t="str">
        <f>IF(加入依頼書!F292="","",加入依頼書!F292)</f>
        <v/>
      </c>
      <c r="G292" s="257" t="str">
        <f>IF(加入依頼書!G292="","",加入依頼書!G292)</f>
        <v/>
      </c>
      <c r="H292" s="80" t="str">
        <f>加入依頼書!H292</f>
        <v>（西暦）</v>
      </c>
      <c r="I292" s="86"/>
      <c r="J292" s="87"/>
      <c r="K292" s="87"/>
      <c r="L292" s="259"/>
      <c r="M292" s="260"/>
      <c r="N292" s="261"/>
      <c r="O292" s="249" t="str">
        <f>IF(加入依頼書!U292="","",加入依頼書!U292)</f>
        <v/>
      </c>
      <c r="P292" s="250"/>
      <c r="Q292" s="253" t="str">
        <f>IF(B292="","",IF(入国状況=1,IF(AND(入国予定日&lt;=DATEVALUE("2025/9/30"),L292&gt;=DATEVALUE("2025/10/1")),"保険料が追加で発生します",""),""))</f>
        <v/>
      </c>
      <c r="X292" s="20" t="str">
        <f t="shared" si="15"/>
        <v/>
      </c>
      <c r="Y292" s="61">
        <f>IF(B292&lt;&gt;"",IF(COUNTA(I292,L292)=2,0,1),0)</f>
        <v>0</v>
      </c>
      <c r="Z292" s="20"/>
      <c r="AA292" s="20"/>
      <c r="AB292" s="20" t="str">
        <f>IF(ISERROR(VLOOKUP(X293,#REF!,AC294,0)*AD293),"",VLOOKUP(X293,#REF!,AC294,0)*AD293)</f>
        <v/>
      </c>
      <c r="AC292" s="20" t="str">
        <f t="shared" si="16"/>
        <v/>
      </c>
      <c r="AD292" s="20" t="str">
        <f t="shared" si="17"/>
        <v/>
      </c>
      <c r="AE292" s="4"/>
      <c r="AF292" s="4"/>
      <c r="AG292" s="4"/>
      <c r="AH292" s="4"/>
    </row>
    <row r="293" spans="1:34" ht="27" customHeight="1" x14ac:dyDescent="0.25">
      <c r="A293" s="256"/>
      <c r="B293" s="238"/>
      <c r="C293" s="239"/>
      <c r="D293" s="239"/>
      <c r="E293" s="240"/>
      <c r="F293" s="258"/>
      <c r="G293" s="258"/>
      <c r="H293" s="81" t="str">
        <f>IF(加入依頼書!H293="","",加入依頼書!H293)</f>
        <v/>
      </c>
      <c r="I293" s="87"/>
      <c r="J293" s="87"/>
      <c r="K293" s="87"/>
      <c r="L293" s="262"/>
      <c r="M293" s="263"/>
      <c r="N293" s="264"/>
      <c r="O293" s="251"/>
      <c r="P293" s="252"/>
      <c r="Q293" s="254"/>
      <c r="X293" s="20" t="str">
        <f t="shared" si="15"/>
        <v/>
      </c>
      <c r="Y293" s="61"/>
      <c r="Z293" s="20"/>
      <c r="AC293" s="20" t="str">
        <f t="shared" si="16"/>
        <v/>
      </c>
      <c r="AD293" s="20" t="str">
        <f t="shared" si="17"/>
        <v/>
      </c>
      <c r="AF293" s="4"/>
      <c r="AG293" s="4"/>
      <c r="AH293" s="4"/>
    </row>
    <row r="294" spans="1:34" ht="14.25" customHeight="1" x14ac:dyDescent="0.25">
      <c r="A294" s="255">
        <v>136</v>
      </c>
      <c r="B294" s="235" t="str">
        <f>IF(加入依頼書!B294="","",加入依頼書!B294)</f>
        <v/>
      </c>
      <c r="C294" s="236"/>
      <c r="D294" s="236"/>
      <c r="E294" s="237"/>
      <c r="F294" s="257" t="str">
        <f>IF(加入依頼書!F294="","",加入依頼書!F294)</f>
        <v/>
      </c>
      <c r="G294" s="257" t="str">
        <f>IF(加入依頼書!G294="","",加入依頼書!G294)</f>
        <v/>
      </c>
      <c r="H294" s="80" t="str">
        <f>加入依頼書!H294</f>
        <v>（西暦）</v>
      </c>
      <c r="I294" s="86"/>
      <c r="J294" s="87"/>
      <c r="K294" s="87"/>
      <c r="L294" s="259"/>
      <c r="M294" s="260"/>
      <c r="N294" s="261"/>
      <c r="O294" s="249" t="str">
        <f>IF(加入依頼書!U294="","",加入依頼書!U294)</f>
        <v/>
      </c>
      <c r="P294" s="250"/>
      <c r="Q294" s="253" t="str">
        <f>IF(B294="","",IF(入国状況=1,IF(AND(入国予定日&lt;=DATEVALUE("2025/9/30"),L294&gt;=DATEVALUE("2025/10/1")),"保険料が追加で発生します",""),""))</f>
        <v/>
      </c>
      <c r="X294" s="20" t="str">
        <f t="shared" ref="X294:X325" si="18">CONCATENATE(O294,P294)</f>
        <v/>
      </c>
      <c r="Y294" s="61">
        <f>IF(B294&lt;&gt;"",IF(COUNTA(I294,L294)=2,0,1),0)</f>
        <v>0</v>
      </c>
      <c r="Z294" s="20"/>
      <c r="AA294" s="20"/>
      <c r="AB294" s="20" t="str">
        <f>IF(ISERROR(VLOOKUP(X295,#REF!,AC296,0)*AD295),"",VLOOKUP(X295,#REF!,AC296,0)*AD295)</f>
        <v/>
      </c>
      <c r="AC294" s="20" t="str">
        <f t="shared" ref="AC294:AC325" si="19">IF(ISERROR(VLOOKUP(I293,$AB$1:$AC$14,2,0)),"",VLOOKUP(I293,$AB$1:$AC$14,2,0))</f>
        <v/>
      </c>
      <c r="AD294" s="20" t="str">
        <f t="shared" ref="AD294:AD325" si="20">IF(ISERROR(VLOOKUP(Q294,$AD$1:$AE$7,2,FALSE)),"",VLOOKUP(Q294,$AD$1:$AE$7,2,FALSE))</f>
        <v/>
      </c>
      <c r="AE294" s="4"/>
      <c r="AF294" s="4"/>
      <c r="AG294" s="4"/>
      <c r="AH294" s="4"/>
    </row>
    <row r="295" spans="1:34" ht="27" customHeight="1" x14ac:dyDescent="0.25">
      <c r="A295" s="256"/>
      <c r="B295" s="238"/>
      <c r="C295" s="239"/>
      <c r="D295" s="239"/>
      <c r="E295" s="240"/>
      <c r="F295" s="258"/>
      <c r="G295" s="258"/>
      <c r="H295" s="81" t="str">
        <f>IF(加入依頼書!H295="","",加入依頼書!H295)</f>
        <v/>
      </c>
      <c r="I295" s="87"/>
      <c r="J295" s="87"/>
      <c r="K295" s="87"/>
      <c r="L295" s="262"/>
      <c r="M295" s="263"/>
      <c r="N295" s="264"/>
      <c r="O295" s="251"/>
      <c r="P295" s="252"/>
      <c r="Q295" s="254"/>
      <c r="X295" s="20" t="str">
        <f t="shared" si="18"/>
        <v/>
      </c>
      <c r="Y295" s="61"/>
      <c r="Z295" s="20"/>
      <c r="AC295" s="20" t="str">
        <f t="shared" si="19"/>
        <v/>
      </c>
      <c r="AD295" s="20" t="str">
        <f t="shared" si="20"/>
        <v/>
      </c>
      <c r="AF295" s="4"/>
      <c r="AG295" s="4"/>
      <c r="AH295" s="4"/>
    </row>
    <row r="296" spans="1:34" ht="14.25" customHeight="1" x14ac:dyDescent="0.25">
      <c r="A296" s="255">
        <v>137</v>
      </c>
      <c r="B296" s="235" t="str">
        <f>IF(加入依頼書!B296="","",加入依頼書!B296)</f>
        <v/>
      </c>
      <c r="C296" s="236"/>
      <c r="D296" s="236"/>
      <c r="E296" s="237"/>
      <c r="F296" s="257" t="str">
        <f>IF(加入依頼書!F296="","",加入依頼書!F296)</f>
        <v/>
      </c>
      <c r="G296" s="257" t="str">
        <f>IF(加入依頼書!G296="","",加入依頼書!G296)</f>
        <v/>
      </c>
      <c r="H296" s="80" t="str">
        <f>加入依頼書!H296</f>
        <v>（西暦）</v>
      </c>
      <c r="I296" s="86"/>
      <c r="J296" s="87"/>
      <c r="K296" s="87"/>
      <c r="L296" s="259"/>
      <c r="M296" s="260"/>
      <c r="N296" s="261"/>
      <c r="O296" s="249" t="str">
        <f>IF(加入依頼書!U296="","",加入依頼書!U296)</f>
        <v/>
      </c>
      <c r="P296" s="250"/>
      <c r="Q296" s="253" t="str">
        <f>IF(B296="","",IF(入国状況=1,IF(AND(入国予定日&lt;=DATEVALUE("2025/9/30"),L296&gt;=DATEVALUE("2025/10/1")),"保険料が追加で発生します",""),""))</f>
        <v/>
      </c>
      <c r="X296" s="20" t="str">
        <f t="shared" si="18"/>
        <v/>
      </c>
      <c r="Y296" s="61">
        <f>IF(B296&lt;&gt;"",IF(COUNTA(I296,L296)=2,0,1),0)</f>
        <v>0</v>
      </c>
      <c r="Z296" s="20"/>
      <c r="AA296" s="20"/>
      <c r="AB296" s="20" t="str">
        <f>IF(ISERROR(VLOOKUP(X297,#REF!,AC298,0)*AD297),"",VLOOKUP(X297,#REF!,AC298,0)*AD297)</f>
        <v/>
      </c>
      <c r="AC296" s="20" t="str">
        <f t="shared" si="19"/>
        <v/>
      </c>
      <c r="AD296" s="20" t="str">
        <f t="shared" si="20"/>
        <v/>
      </c>
      <c r="AE296" s="4"/>
      <c r="AF296" s="4"/>
      <c r="AG296" s="4"/>
      <c r="AH296" s="4"/>
    </row>
    <row r="297" spans="1:34" ht="27" customHeight="1" x14ac:dyDescent="0.25">
      <c r="A297" s="256"/>
      <c r="B297" s="238"/>
      <c r="C297" s="239"/>
      <c r="D297" s="239"/>
      <c r="E297" s="240"/>
      <c r="F297" s="258"/>
      <c r="G297" s="258"/>
      <c r="H297" s="81" t="str">
        <f>IF(加入依頼書!H297="","",加入依頼書!H297)</f>
        <v/>
      </c>
      <c r="I297" s="87"/>
      <c r="J297" s="87"/>
      <c r="K297" s="87"/>
      <c r="L297" s="262"/>
      <c r="M297" s="263"/>
      <c r="N297" s="264"/>
      <c r="O297" s="251"/>
      <c r="P297" s="252"/>
      <c r="Q297" s="254"/>
      <c r="X297" s="20" t="str">
        <f t="shared" si="18"/>
        <v/>
      </c>
      <c r="Y297" s="61"/>
      <c r="Z297" s="20"/>
      <c r="AA297" s="20"/>
      <c r="AB297" s="20" t="str">
        <f>IF(ISERROR(VLOOKUP(X298,#REF!,AC299,0)*AD298),"",VLOOKUP(X298,#REF!,AC299,0)*AD298)</f>
        <v/>
      </c>
      <c r="AC297" s="20" t="str">
        <f t="shared" si="19"/>
        <v/>
      </c>
      <c r="AD297" s="20" t="str">
        <f t="shared" si="20"/>
        <v/>
      </c>
      <c r="AE297" s="4"/>
      <c r="AF297" s="4"/>
      <c r="AG297" s="4"/>
      <c r="AH297" s="4"/>
    </row>
    <row r="298" spans="1:34" ht="14.25" customHeight="1" x14ac:dyDescent="0.25">
      <c r="A298" s="255">
        <v>138</v>
      </c>
      <c r="B298" s="235" t="str">
        <f>IF(加入依頼書!B298="","",加入依頼書!B298)</f>
        <v/>
      </c>
      <c r="C298" s="236"/>
      <c r="D298" s="236"/>
      <c r="E298" s="237"/>
      <c r="F298" s="257" t="str">
        <f>IF(加入依頼書!F298="","",加入依頼書!F298)</f>
        <v/>
      </c>
      <c r="G298" s="257" t="str">
        <f>IF(加入依頼書!G298="","",加入依頼書!G298)</f>
        <v/>
      </c>
      <c r="H298" s="80" t="str">
        <f>加入依頼書!H298</f>
        <v>（西暦）</v>
      </c>
      <c r="I298" s="86"/>
      <c r="J298" s="87"/>
      <c r="K298" s="87"/>
      <c r="L298" s="259"/>
      <c r="M298" s="260"/>
      <c r="N298" s="261"/>
      <c r="O298" s="249" t="str">
        <f>IF(加入依頼書!U298="","",加入依頼書!U298)</f>
        <v/>
      </c>
      <c r="P298" s="250"/>
      <c r="Q298" s="253" t="str">
        <f>IF(B298="","",IF(入国状況=1,IF(AND(入国予定日&lt;=DATEVALUE("2025/9/30"),L298&gt;=DATEVALUE("2025/10/1")),"保険料が追加で発生します",""),""))</f>
        <v/>
      </c>
      <c r="X298" s="20" t="str">
        <f t="shared" si="18"/>
        <v/>
      </c>
      <c r="Y298" s="61">
        <f>IF(B298&lt;&gt;"",IF(COUNTA(I298,L298)=2,0,1),0)</f>
        <v>0</v>
      </c>
      <c r="Z298" s="20"/>
      <c r="AA298" s="20"/>
      <c r="AB298" s="20" t="str">
        <f>IF(ISERROR(VLOOKUP(X299,#REF!,AC300,0)*AD299),"",VLOOKUP(X299,#REF!,AC300,0)*AD299)</f>
        <v/>
      </c>
      <c r="AC298" s="20" t="str">
        <f t="shared" si="19"/>
        <v/>
      </c>
      <c r="AD298" s="20" t="str">
        <f t="shared" si="20"/>
        <v/>
      </c>
      <c r="AE298" s="4"/>
      <c r="AF298" s="4"/>
      <c r="AG298" s="4"/>
      <c r="AH298" s="4"/>
    </row>
    <row r="299" spans="1:34" ht="27" customHeight="1" x14ac:dyDescent="0.25">
      <c r="A299" s="256"/>
      <c r="B299" s="238"/>
      <c r="C299" s="239"/>
      <c r="D299" s="239"/>
      <c r="E299" s="240"/>
      <c r="F299" s="258"/>
      <c r="G299" s="258"/>
      <c r="H299" s="81" t="str">
        <f>IF(加入依頼書!H299="","",加入依頼書!H299)</f>
        <v/>
      </c>
      <c r="I299" s="87"/>
      <c r="J299" s="87"/>
      <c r="K299" s="87"/>
      <c r="L299" s="262"/>
      <c r="M299" s="263"/>
      <c r="N299" s="264"/>
      <c r="O299" s="251"/>
      <c r="P299" s="252"/>
      <c r="Q299" s="254"/>
      <c r="X299" s="20" t="str">
        <f t="shared" si="18"/>
        <v/>
      </c>
      <c r="Y299" s="61"/>
      <c r="Z299" s="20"/>
      <c r="AA299" s="20"/>
      <c r="AB299" s="20" t="str">
        <f>IF(ISERROR(VLOOKUP(X300,#REF!,AC301,0)*AD300),"",VLOOKUP(X300,#REF!,AC301,0)*AD300)</f>
        <v/>
      </c>
      <c r="AC299" s="20" t="str">
        <f t="shared" si="19"/>
        <v/>
      </c>
      <c r="AD299" s="20" t="str">
        <f t="shared" si="20"/>
        <v/>
      </c>
      <c r="AE299" s="4"/>
      <c r="AF299" s="4"/>
      <c r="AG299" s="4"/>
      <c r="AH299" s="4"/>
    </row>
    <row r="300" spans="1:34" ht="14.25" customHeight="1" x14ac:dyDescent="0.25">
      <c r="A300" s="255">
        <v>139</v>
      </c>
      <c r="B300" s="235" t="str">
        <f>IF(加入依頼書!B300="","",加入依頼書!B300)</f>
        <v/>
      </c>
      <c r="C300" s="236"/>
      <c r="D300" s="236"/>
      <c r="E300" s="237"/>
      <c r="F300" s="257" t="str">
        <f>IF(加入依頼書!F300="","",加入依頼書!F300)</f>
        <v/>
      </c>
      <c r="G300" s="257" t="str">
        <f>IF(加入依頼書!G300="","",加入依頼書!G300)</f>
        <v/>
      </c>
      <c r="H300" s="80" t="str">
        <f>加入依頼書!H300</f>
        <v>（西暦）</v>
      </c>
      <c r="I300" s="86"/>
      <c r="J300" s="87"/>
      <c r="K300" s="87"/>
      <c r="L300" s="259"/>
      <c r="M300" s="260"/>
      <c r="N300" s="261"/>
      <c r="O300" s="249" t="str">
        <f>IF(加入依頼書!U300="","",加入依頼書!U300)</f>
        <v/>
      </c>
      <c r="P300" s="250"/>
      <c r="Q300" s="253" t="str">
        <f>IF(B300="","",IF(入国状況=1,IF(AND(入国予定日&lt;=DATEVALUE("2025/9/30"),L300&gt;=DATEVALUE("2025/10/1")),"保険料が追加で発生します",""),""))</f>
        <v/>
      </c>
      <c r="X300" s="20" t="str">
        <f t="shared" si="18"/>
        <v/>
      </c>
      <c r="Y300" s="61">
        <f>IF(B300&lt;&gt;"",IF(COUNTA(I300,L300)=2,0,1),0)</f>
        <v>0</v>
      </c>
      <c r="Z300" s="20"/>
      <c r="AA300" s="20"/>
      <c r="AB300" s="20" t="str">
        <f>IF(ISERROR(VLOOKUP(X301,#REF!,AC302,0)*AD301),"",VLOOKUP(X301,#REF!,AC302,0)*AD301)</f>
        <v/>
      </c>
      <c r="AC300" s="20" t="str">
        <f t="shared" si="19"/>
        <v/>
      </c>
      <c r="AD300" s="20" t="str">
        <f t="shared" si="20"/>
        <v/>
      </c>
      <c r="AE300" s="4"/>
      <c r="AF300" s="4"/>
      <c r="AG300" s="4"/>
      <c r="AH300" s="4"/>
    </row>
    <row r="301" spans="1:34" ht="27" customHeight="1" x14ac:dyDescent="0.25">
      <c r="A301" s="256"/>
      <c r="B301" s="238"/>
      <c r="C301" s="239"/>
      <c r="D301" s="239"/>
      <c r="E301" s="240"/>
      <c r="F301" s="258"/>
      <c r="G301" s="258"/>
      <c r="H301" s="81" t="str">
        <f>IF(加入依頼書!H301="","",加入依頼書!H301)</f>
        <v/>
      </c>
      <c r="I301" s="87"/>
      <c r="J301" s="87"/>
      <c r="K301" s="87"/>
      <c r="L301" s="262"/>
      <c r="M301" s="263"/>
      <c r="N301" s="264"/>
      <c r="O301" s="251"/>
      <c r="P301" s="252"/>
      <c r="Q301" s="254"/>
      <c r="X301" s="20" t="str">
        <f t="shared" si="18"/>
        <v/>
      </c>
      <c r="Y301" s="61"/>
      <c r="Z301" s="20"/>
      <c r="AA301" s="20"/>
      <c r="AB301" s="20" t="str">
        <f>IF(ISERROR(VLOOKUP(X302,#REF!,AC303,0)*AD302),"",VLOOKUP(X302,#REF!,AC303,0)*AD302)</f>
        <v/>
      </c>
      <c r="AC301" s="20" t="str">
        <f t="shared" si="19"/>
        <v/>
      </c>
      <c r="AD301" s="20" t="str">
        <f t="shared" si="20"/>
        <v/>
      </c>
      <c r="AE301" s="4"/>
      <c r="AF301" s="4"/>
      <c r="AG301" s="4"/>
      <c r="AH301" s="4"/>
    </row>
    <row r="302" spans="1:34" ht="14.25" customHeight="1" x14ac:dyDescent="0.25">
      <c r="A302" s="255">
        <v>140</v>
      </c>
      <c r="B302" s="235" t="str">
        <f>IF(加入依頼書!B302="","",加入依頼書!B302)</f>
        <v/>
      </c>
      <c r="C302" s="236"/>
      <c r="D302" s="236"/>
      <c r="E302" s="237"/>
      <c r="F302" s="257" t="str">
        <f>IF(加入依頼書!F302="","",加入依頼書!F302)</f>
        <v/>
      </c>
      <c r="G302" s="257" t="str">
        <f>IF(加入依頼書!G302="","",加入依頼書!G302)</f>
        <v/>
      </c>
      <c r="H302" s="80" t="str">
        <f>加入依頼書!H302</f>
        <v>（西暦）</v>
      </c>
      <c r="I302" s="86"/>
      <c r="J302" s="87"/>
      <c r="K302" s="87"/>
      <c r="L302" s="259"/>
      <c r="M302" s="260"/>
      <c r="N302" s="261"/>
      <c r="O302" s="249" t="str">
        <f>IF(加入依頼書!U302="","",加入依頼書!U302)</f>
        <v/>
      </c>
      <c r="P302" s="250"/>
      <c r="Q302" s="253" t="str">
        <f>IF(B302="","",IF(入国状況=1,IF(AND(入国予定日&lt;=DATEVALUE("2025/9/30"),L302&gt;=DATEVALUE("2025/10/1")),"保険料が追加で発生します",""),""))</f>
        <v/>
      </c>
      <c r="X302" s="20" t="str">
        <f t="shared" si="18"/>
        <v/>
      </c>
      <c r="Y302" s="61">
        <f>IF(B302&lt;&gt;"",IF(COUNTA(I302,L302)=2,0,1),0)</f>
        <v>0</v>
      </c>
      <c r="Z302" s="20"/>
      <c r="AA302" s="20"/>
      <c r="AB302" s="20" t="str">
        <f>IF(ISERROR(VLOOKUP(X303,#REF!,AC304,0)*AD303),"",VLOOKUP(X303,#REF!,AC304,0)*AD303)</f>
        <v/>
      </c>
      <c r="AC302" s="20" t="str">
        <f t="shared" si="19"/>
        <v/>
      </c>
      <c r="AD302" s="20" t="str">
        <f t="shared" si="20"/>
        <v/>
      </c>
      <c r="AE302" s="4"/>
      <c r="AF302" s="4"/>
      <c r="AG302" s="4"/>
      <c r="AH302" s="4"/>
    </row>
    <row r="303" spans="1:34" ht="27" customHeight="1" x14ac:dyDescent="0.25">
      <c r="A303" s="256"/>
      <c r="B303" s="238"/>
      <c r="C303" s="239"/>
      <c r="D303" s="239"/>
      <c r="E303" s="240"/>
      <c r="F303" s="258"/>
      <c r="G303" s="258"/>
      <c r="H303" s="81" t="str">
        <f>IF(加入依頼書!H303="","",加入依頼書!H303)</f>
        <v/>
      </c>
      <c r="I303" s="87"/>
      <c r="J303" s="87"/>
      <c r="K303" s="87"/>
      <c r="L303" s="262"/>
      <c r="M303" s="263"/>
      <c r="N303" s="264"/>
      <c r="O303" s="251"/>
      <c r="P303" s="252"/>
      <c r="Q303" s="254"/>
      <c r="X303" s="20" t="str">
        <f t="shared" si="18"/>
        <v/>
      </c>
      <c r="Y303" s="61"/>
      <c r="Z303" s="20"/>
      <c r="AA303" s="20"/>
      <c r="AB303" s="20" t="str">
        <f>IF(ISERROR(VLOOKUP(X304,#REF!,AC305,0)*AD304),"",VLOOKUP(X304,#REF!,AC305,0)*AD304)</f>
        <v/>
      </c>
      <c r="AC303" s="20" t="str">
        <f t="shared" si="19"/>
        <v/>
      </c>
      <c r="AD303" s="20" t="str">
        <f t="shared" si="20"/>
        <v/>
      </c>
      <c r="AE303" s="4"/>
      <c r="AF303" s="4"/>
      <c r="AG303" s="4"/>
      <c r="AH303" s="4"/>
    </row>
    <row r="304" spans="1:34" ht="14.25" customHeight="1" x14ac:dyDescent="0.25">
      <c r="A304" s="255">
        <v>141</v>
      </c>
      <c r="B304" s="235" t="str">
        <f>IF(加入依頼書!B304="","",加入依頼書!B304)</f>
        <v/>
      </c>
      <c r="C304" s="236"/>
      <c r="D304" s="236"/>
      <c r="E304" s="237"/>
      <c r="F304" s="257" t="str">
        <f>IF(加入依頼書!F304="","",加入依頼書!F304)</f>
        <v/>
      </c>
      <c r="G304" s="257" t="str">
        <f>IF(加入依頼書!G304="","",加入依頼書!G304)</f>
        <v/>
      </c>
      <c r="H304" s="80" t="str">
        <f>加入依頼書!H304</f>
        <v>（西暦）</v>
      </c>
      <c r="I304" s="86"/>
      <c r="J304" s="87"/>
      <c r="K304" s="87"/>
      <c r="L304" s="259"/>
      <c r="M304" s="260"/>
      <c r="N304" s="261"/>
      <c r="O304" s="249" t="str">
        <f>IF(加入依頼書!U304="","",加入依頼書!U304)</f>
        <v/>
      </c>
      <c r="P304" s="250"/>
      <c r="Q304" s="253" t="str">
        <f>IF(B304="","",IF(入国状況=1,IF(AND(入国予定日&lt;=DATEVALUE("2025/9/30"),L304&gt;=DATEVALUE("2025/10/1")),"保険料が追加で発生します",""),""))</f>
        <v/>
      </c>
      <c r="X304" s="20" t="str">
        <f t="shared" si="18"/>
        <v/>
      </c>
      <c r="Y304" s="61">
        <f>IF(B304&lt;&gt;"",IF(COUNTA(I304,L304)=2,0,1),0)</f>
        <v>0</v>
      </c>
      <c r="Z304" s="20"/>
      <c r="AA304" s="20"/>
      <c r="AB304" s="20" t="str">
        <f>IF(ISERROR(VLOOKUP(X305,#REF!,AC306,0)*AD305),"",VLOOKUP(X305,#REF!,AC306,0)*AD305)</f>
        <v/>
      </c>
      <c r="AC304" s="20" t="str">
        <f t="shared" si="19"/>
        <v/>
      </c>
      <c r="AD304" s="20" t="str">
        <f t="shared" si="20"/>
        <v/>
      </c>
      <c r="AE304" s="4"/>
      <c r="AF304" s="4"/>
      <c r="AG304" s="4"/>
      <c r="AH304" s="4"/>
    </row>
    <row r="305" spans="1:34" ht="27" customHeight="1" x14ac:dyDescent="0.25">
      <c r="A305" s="256"/>
      <c r="B305" s="238"/>
      <c r="C305" s="239"/>
      <c r="D305" s="239"/>
      <c r="E305" s="240"/>
      <c r="F305" s="258"/>
      <c r="G305" s="258"/>
      <c r="H305" s="81" t="str">
        <f>IF(加入依頼書!H305="","",加入依頼書!H305)</f>
        <v/>
      </c>
      <c r="I305" s="87"/>
      <c r="J305" s="87"/>
      <c r="K305" s="87"/>
      <c r="L305" s="262"/>
      <c r="M305" s="263"/>
      <c r="N305" s="264"/>
      <c r="O305" s="251"/>
      <c r="P305" s="252"/>
      <c r="Q305" s="254"/>
      <c r="X305" s="20" t="str">
        <f t="shared" si="18"/>
        <v/>
      </c>
      <c r="Y305" s="61"/>
      <c r="Z305" s="20"/>
      <c r="AC305" s="20" t="str">
        <f t="shared" si="19"/>
        <v/>
      </c>
      <c r="AD305" s="20" t="str">
        <f t="shared" si="20"/>
        <v/>
      </c>
      <c r="AF305" s="4"/>
      <c r="AG305" s="4"/>
      <c r="AH305" s="4"/>
    </row>
    <row r="306" spans="1:34" ht="14.25" customHeight="1" x14ac:dyDescent="0.25">
      <c r="A306" s="255">
        <v>142</v>
      </c>
      <c r="B306" s="235" t="str">
        <f>IF(加入依頼書!B306="","",加入依頼書!B306)</f>
        <v/>
      </c>
      <c r="C306" s="236"/>
      <c r="D306" s="236"/>
      <c r="E306" s="237"/>
      <c r="F306" s="257" t="str">
        <f>IF(加入依頼書!F306="","",加入依頼書!F306)</f>
        <v/>
      </c>
      <c r="G306" s="257" t="str">
        <f>IF(加入依頼書!G306="","",加入依頼書!G306)</f>
        <v/>
      </c>
      <c r="H306" s="80" t="str">
        <f>加入依頼書!H306</f>
        <v>（西暦）</v>
      </c>
      <c r="I306" s="86"/>
      <c r="J306" s="87"/>
      <c r="K306" s="87"/>
      <c r="L306" s="259"/>
      <c r="M306" s="260"/>
      <c r="N306" s="261"/>
      <c r="O306" s="249" t="str">
        <f>IF(加入依頼書!U306="","",加入依頼書!U306)</f>
        <v/>
      </c>
      <c r="P306" s="250"/>
      <c r="Q306" s="253" t="str">
        <f>IF(B306="","",IF(入国状況=1,IF(AND(入国予定日&lt;=DATEVALUE("2025/9/30"),L306&gt;=DATEVALUE("2025/10/1")),"保険料が追加で発生します",""),""))</f>
        <v/>
      </c>
      <c r="X306" s="20" t="str">
        <f t="shared" si="18"/>
        <v/>
      </c>
      <c r="Y306" s="61">
        <f>IF(B306&lt;&gt;"",IF(COUNTA(I306,L306)=2,0,1),0)</f>
        <v>0</v>
      </c>
      <c r="Z306" s="20"/>
      <c r="AA306" s="20"/>
      <c r="AB306" s="20" t="str">
        <f>IF(ISERROR(VLOOKUP(X307,#REF!,AC308,0)*AD307),"",VLOOKUP(X307,#REF!,AC308,0)*AD307)</f>
        <v/>
      </c>
      <c r="AC306" s="20" t="str">
        <f t="shared" si="19"/>
        <v/>
      </c>
      <c r="AD306" s="20" t="str">
        <f t="shared" si="20"/>
        <v/>
      </c>
      <c r="AE306" s="4"/>
      <c r="AF306" s="4"/>
      <c r="AG306" s="4"/>
      <c r="AH306" s="4"/>
    </row>
    <row r="307" spans="1:34" ht="27" customHeight="1" x14ac:dyDescent="0.25">
      <c r="A307" s="256"/>
      <c r="B307" s="238"/>
      <c r="C307" s="239"/>
      <c r="D307" s="239"/>
      <c r="E307" s="240"/>
      <c r="F307" s="258"/>
      <c r="G307" s="258"/>
      <c r="H307" s="81" t="str">
        <f>IF(加入依頼書!H307="","",加入依頼書!H307)</f>
        <v/>
      </c>
      <c r="I307" s="87"/>
      <c r="J307" s="87"/>
      <c r="K307" s="87"/>
      <c r="L307" s="262"/>
      <c r="M307" s="263"/>
      <c r="N307" s="264"/>
      <c r="O307" s="251"/>
      <c r="P307" s="252"/>
      <c r="Q307" s="254"/>
      <c r="X307" s="20" t="str">
        <f t="shared" si="18"/>
        <v/>
      </c>
      <c r="Y307" s="61"/>
      <c r="Z307" s="20"/>
      <c r="AA307" s="20"/>
      <c r="AB307" s="20" t="str">
        <f>IF(ISERROR(VLOOKUP(X308,#REF!,AC309,0)*AD308),"",VLOOKUP(X308,#REF!,AC309,0)*AD308)</f>
        <v/>
      </c>
      <c r="AC307" s="20" t="str">
        <f t="shared" si="19"/>
        <v/>
      </c>
      <c r="AD307" s="20" t="str">
        <f t="shared" si="20"/>
        <v/>
      </c>
      <c r="AE307" s="4"/>
      <c r="AF307" s="4"/>
      <c r="AG307" s="4"/>
      <c r="AH307" s="4"/>
    </row>
    <row r="308" spans="1:34" ht="14.25" customHeight="1" x14ac:dyDescent="0.25">
      <c r="A308" s="255">
        <v>143</v>
      </c>
      <c r="B308" s="235" t="str">
        <f>IF(加入依頼書!B308="","",加入依頼書!B308)</f>
        <v/>
      </c>
      <c r="C308" s="236"/>
      <c r="D308" s="236"/>
      <c r="E308" s="237"/>
      <c r="F308" s="257" t="str">
        <f>IF(加入依頼書!F308="","",加入依頼書!F308)</f>
        <v/>
      </c>
      <c r="G308" s="257" t="str">
        <f>IF(加入依頼書!G308="","",加入依頼書!G308)</f>
        <v/>
      </c>
      <c r="H308" s="80" t="str">
        <f>加入依頼書!H308</f>
        <v>（西暦）</v>
      </c>
      <c r="I308" s="86"/>
      <c r="J308" s="87"/>
      <c r="K308" s="87"/>
      <c r="L308" s="259"/>
      <c r="M308" s="260"/>
      <c r="N308" s="261"/>
      <c r="O308" s="249" t="str">
        <f>IF(加入依頼書!U308="","",加入依頼書!U308)</f>
        <v/>
      </c>
      <c r="P308" s="250"/>
      <c r="Q308" s="253" t="str">
        <f>IF(B308="","",IF(入国状況=1,IF(AND(入国予定日&lt;=DATEVALUE("2025/9/30"),L308&gt;=DATEVALUE("2025/10/1")),"保険料が追加で発生します",""),""))</f>
        <v/>
      </c>
      <c r="X308" s="20" t="str">
        <f t="shared" si="18"/>
        <v/>
      </c>
      <c r="Y308" s="61">
        <f>IF(B308&lt;&gt;"",IF(COUNTA(I308,L308)=2,0,1),0)</f>
        <v>0</v>
      </c>
      <c r="Z308" s="20"/>
      <c r="AA308" s="20"/>
      <c r="AB308" s="20" t="str">
        <f>IF(ISERROR(VLOOKUP(X309,#REF!,AC310,0)*AD309),"",VLOOKUP(X309,#REF!,AC310,0)*AD309)</f>
        <v/>
      </c>
      <c r="AC308" s="20" t="str">
        <f t="shared" si="19"/>
        <v/>
      </c>
      <c r="AD308" s="20" t="str">
        <f t="shared" si="20"/>
        <v/>
      </c>
      <c r="AE308" s="4"/>
      <c r="AF308" s="4"/>
      <c r="AG308" s="4"/>
      <c r="AH308" s="4"/>
    </row>
    <row r="309" spans="1:34" ht="27" customHeight="1" x14ac:dyDescent="0.25">
      <c r="A309" s="256"/>
      <c r="B309" s="238"/>
      <c r="C309" s="239"/>
      <c r="D309" s="239"/>
      <c r="E309" s="240"/>
      <c r="F309" s="258"/>
      <c r="G309" s="258"/>
      <c r="H309" s="81" t="str">
        <f>IF(加入依頼書!H309="","",加入依頼書!H309)</f>
        <v/>
      </c>
      <c r="I309" s="87"/>
      <c r="J309" s="87"/>
      <c r="K309" s="87"/>
      <c r="L309" s="262"/>
      <c r="M309" s="263"/>
      <c r="N309" s="264"/>
      <c r="O309" s="251"/>
      <c r="P309" s="252"/>
      <c r="Q309" s="254"/>
      <c r="X309" s="20" t="str">
        <f t="shared" si="18"/>
        <v/>
      </c>
      <c r="Y309" s="61"/>
      <c r="Z309" s="20"/>
      <c r="AA309" s="20"/>
      <c r="AB309" s="20" t="str">
        <f>IF(ISERROR(VLOOKUP(X310,#REF!,AC311,0)*AD310),"",VLOOKUP(X310,#REF!,AC311,0)*AD310)</f>
        <v/>
      </c>
      <c r="AC309" s="20" t="str">
        <f t="shared" si="19"/>
        <v/>
      </c>
      <c r="AD309" s="20" t="str">
        <f t="shared" si="20"/>
        <v/>
      </c>
      <c r="AE309" s="4"/>
      <c r="AF309" s="4"/>
      <c r="AG309" s="4"/>
      <c r="AH309" s="4"/>
    </row>
    <row r="310" spans="1:34" ht="14.25" customHeight="1" x14ac:dyDescent="0.25">
      <c r="A310" s="255">
        <v>144</v>
      </c>
      <c r="B310" s="235" t="str">
        <f>IF(加入依頼書!B310="","",加入依頼書!B310)</f>
        <v/>
      </c>
      <c r="C310" s="236"/>
      <c r="D310" s="236"/>
      <c r="E310" s="237"/>
      <c r="F310" s="257" t="str">
        <f>IF(加入依頼書!F310="","",加入依頼書!F310)</f>
        <v/>
      </c>
      <c r="G310" s="257" t="str">
        <f>IF(加入依頼書!G310="","",加入依頼書!G310)</f>
        <v/>
      </c>
      <c r="H310" s="80" t="str">
        <f>加入依頼書!H310</f>
        <v>（西暦）</v>
      </c>
      <c r="I310" s="86"/>
      <c r="J310" s="87"/>
      <c r="K310" s="87"/>
      <c r="L310" s="259"/>
      <c r="M310" s="260"/>
      <c r="N310" s="261"/>
      <c r="O310" s="249" t="str">
        <f>IF(加入依頼書!U310="","",加入依頼書!U310)</f>
        <v/>
      </c>
      <c r="P310" s="250"/>
      <c r="Q310" s="253" t="str">
        <f>IF(B310="","",IF(入国状況=1,IF(AND(入国予定日&lt;=DATEVALUE("2025/9/30"),L310&gt;=DATEVALUE("2025/10/1")),"保険料が追加で発生します",""),""))</f>
        <v/>
      </c>
      <c r="X310" s="20" t="str">
        <f t="shared" si="18"/>
        <v/>
      </c>
      <c r="Y310" s="61">
        <f>IF(B310&lt;&gt;"",IF(COUNTA(I310,L310)=2,0,1),0)</f>
        <v>0</v>
      </c>
      <c r="Z310" s="20"/>
      <c r="AA310" s="20"/>
      <c r="AB310" s="20" t="str">
        <f>IF(ISERROR(VLOOKUP(X311,#REF!,AC312,0)*AD311),"",VLOOKUP(X311,#REF!,AC312,0)*AD311)</f>
        <v/>
      </c>
      <c r="AC310" s="20" t="str">
        <f t="shared" si="19"/>
        <v/>
      </c>
      <c r="AD310" s="20" t="str">
        <f t="shared" si="20"/>
        <v/>
      </c>
      <c r="AE310" s="4"/>
      <c r="AF310" s="4"/>
      <c r="AG310" s="4"/>
      <c r="AH310" s="4"/>
    </row>
    <row r="311" spans="1:34" ht="27" customHeight="1" x14ac:dyDescent="0.25">
      <c r="A311" s="256"/>
      <c r="B311" s="238"/>
      <c r="C311" s="239"/>
      <c r="D311" s="239"/>
      <c r="E311" s="240"/>
      <c r="F311" s="258"/>
      <c r="G311" s="258"/>
      <c r="H311" s="81" t="str">
        <f>IF(加入依頼書!H311="","",加入依頼書!H311)</f>
        <v/>
      </c>
      <c r="I311" s="87"/>
      <c r="J311" s="87"/>
      <c r="K311" s="87"/>
      <c r="L311" s="262"/>
      <c r="M311" s="263"/>
      <c r="N311" s="264"/>
      <c r="O311" s="251"/>
      <c r="P311" s="252"/>
      <c r="Q311" s="254"/>
      <c r="X311" s="20" t="str">
        <f t="shared" si="18"/>
        <v/>
      </c>
      <c r="Y311" s="61"/>
      <c r="Z311" s="20"/>
      <c r="AA311" s="20"/>
      <c r="AB311" s="20" t="str">
        <f>IF(ISERROR(VLOOKUP(X312,#REF!,AC313,0)*AD312),"",VLOOKUP(X312,#REF!,AC313,0)*AD312)</f>
        <v/>
      </c>
      <c r="AC311" s="20" t="str">
        <f t="shared" si="19"/>
        <v/>
      </c>
      <c r="AD311" s="20" t="str">
        <f t="shared" si="20"/>
        <v/>
      </c>
      <c r="AE311" s="4"/>
      <c r="AF311" s="4"/>
      <c r="AG311" s="4"/>
      <c r="AH311" s="4"/>
    </row>
    <row r="312" spans="1:34" ht="14.25" customHeight="1" x14ac:dyDescent="0.25">
      <c r="A312" s="255">
        <v>145</v>
      </c>
      <c r="B312" s="235" t="str">
        <f>IF(加入依頼書!B312="","",加入依頼書!B312)</f>
        <v/>
      </c>
      <c r="C312" s="236"/>
      <c r="D312" s="236"/>
      <c r="E312" s="237"/>
      <c r="F312" s="257" t="str">
        <f>IF(加入依頼書!F312="","",加入依頼書!F312)</f>
        <v/>
      </c>
      <c r="G312" s="257" t="str">
        <f>IF(加入依頼書!G312="","",加入依頼書!G312)</f>
        <v/>
      </c>
      <c r="H312" s="80" t="str">
        <f>加入依頼書!H312</f>
        <v>（西暦）</v>
      </c>
      <c r="I312" s="86"/>
      <c r="J312" s="87"/>
      <c r="K312" s="87"/>
      <c r="L312" s="259"/>
      <c r="M312" s="260"/>
      <c r="N312" s="261"/>
      <c r="O312" s="249" t="str">
        <f>IF(加入依頼書!U312="","",加入依頼書!U312)</f>
        <v/>
      </c>
      <c r="P312" s="250"/>
      <c r="Q312" s="253" t="str">
        <f>IF(B312="","",IF(入国状況=1,IF(AND(入国予定日&lt;=DATEVALUE("2025/9/30"),L312&gt;=DATEVALUE("2025/10/1")),"保険料が追加で発生します",""),""))</f>
        <v/>
      </c>
      <c r="X312" s="20" t="str">
        <f t="shared" si="18"/>
        <v/>
      </c>
      <c r="Y312" s="61">
        <f>IF(B312&lt;&gt;"",IF(COUNTA(I312,L312)=2,0,1),0)</f>
        <v>0</v>
      </c>
      <c r="Z312" s="20"/>
      <c r="AA312" s="20"/>
      <c r="AB312" s="20" t="str">
        <f>IF(ISERROR(VLOOKUP(X313,#REF!,AC314,0)*AD313),"",VLOOKUP(X313,#REF!,AC314,0)*AD313)</f>
        <v/>
      </c>
      <c r="AC312" s="20" t="str">
        <f t="shared" si="19"/>
        <v/>
      </c>
      <c r="AD312" s="20" t="str">
        <f t="shared" si="20"/>
        <v/>
      </c>
      <c r="AE312" s="4"/>
      <c r="AF312" s="4"/>
      <c r="AG312" s="4"/>
      <c r="AH312" s="4"/>
    </row>
    <row r="313" spans="1:34" ht="27" customHeight="1" x14ac:dyDescent="0.25">
      <c r="A313" s="256"/>
      <c r="B313" s="238"/>
      <c r="C313" s="239"/>
      <c r="D313" s="239"/>
      <c r="E313" s="240"/>
      <c r="F313" s="258"/>
      <c r="G313" s="258"/>
      <c r="H313" s="81" t="str">
        <f>IF(加入依頼書!H313="","",加入依頼書!H313)</f>
        <v/>
      </c>
      <c r="I313" s="87"/>
      <c r="J313" s="87"/>
      <c r="K313" s="87"/>
      <c r="L313" s="262"/>
      <c r="M313" s="263"/>
      <c r="N313" s="264"/>
      <c r="O313" s="251"/>
      <c r="P313" s="252"/>
      <c r="Q313" s="254"/>
      <c r="X313" s="20" t="str">
        <f t="shared" si="18"/>
        <v/>
      </c>
      <c r="Y313" s="61"/>
      <c r="Z313" s="20"/>
      <c r="AA313" s="20"/>
      <c r="AB313" s="20" t="str">
        <f>IF(ISERROR(VLOOKUP(X314,#REF!,AC315,0)*AD314),"",VLOOKUP(X314,#REF!,AC315,0)*AD314)</f>
        <v/>
      </c>
      <c r="AC313" s="20" t="str">
        <f t="shared" si="19"/>
        <v/>
      </c>
      <c r="AD313" s="20" t="str">
        <f t="shared" si="20"/>
        <v/>
      </c>
      <c r="AE313" s="4"/>
      <c r="AF313" s="4"/>
      <c r="AG313" s="4"/>
      <c r="AH313" s="4"/>
    </row>
    <row r="314" spans="1:34" ht="14.25" customHeight="1" x14ac:dyDescent="0.25">
      <c r="A314" s="255">
        <v>146</v>
      </c>
      <c r="B314" s="235" t="str">
        <f>IF(加入依頼書!B314="","",加入依頼書!B314)</f>
        <v/>
      </c>
      <c r="C314" s="236"/>
      <c r="D314" s="236"/>
      <c r="E314" s="237"/>
      <c r="F314" s="257" t="str">
        <f>IF(加入依頼書!F314="","",加入依頼書!F314)</f>
        <v/>
      </c>
      <c r="G314" s="257" t="str">
        <f>IF(加入依頼書!G314="","",加入依頼書!G314)</f>
        <v/>
      </c>
      <c r="H314" s="80" t="str">
        <f>加入依頼書!H314</f>
        <v>（西暦）</v>
      </c>
      <c r="I314" s="86"/>
      <c r="J314" s="87"/>
      <c r="K314" s="87"/>
      <c r="L314" s="259"/>
      <c r="M314" s="260"/>
      <c r="N314" s="261"/>
      <c r="O314" s="249" t="str">
        <f>IF(加入依頼書!U314="","",加入依頼書!U314)</f>
        <v/>
      </c>
      <c r="P314" s="250"/>
      <c r="Q314" s="253" t="str">
        <f>IF(B314="","",IF(入国状況=1,IF(AND(入国予定日&lt;=DATEVALUE("2025/9/30"),L314&gt;=DATEVALUE("2025/10/1")),"保険料が追加で発生します",""),""))</f>
        <v/>
      </c>
      <c r="X314" s="20" t="str">
        <f t="shared" si="18"/>
        <v/>
      </c>
      <c r="Y314" s="61">
        <f>IF(B314&lt;&gt;"",IF(COUNTA(I314,L314)=2,0,1),0)</f>
        <v>0</v>
      </c>
      <c r="Z314" s="20"/>
      <c r="AA314" s="20"/>
      <c r="AB314" s="20" t="str">
        <f>IF(ISERROR(VLOOKUP(X315,#REF!,AC316,0)*AD315),"",VLOOKUP(X315,#REF!,AC316,0)*AD315)</f>
        <v/>
      </c>
      <c r="AC314" s="20" t="str">
        <f t="shared" si="19"/>
        <v/>
      </c>
      <c r="AD314" s="20" t="str">
        <f t="shared" si="20"/>
        <v/>
      </c>
      <c r="AE314" s="4"/>
      <c r="AF314" s="4"/>
      <c r="AG314" s="4"/>
      <c r="AH314" s="4"/>
    </row>
    <row r="315" spans="1:34" ht="27" customHeight="1" x14ac:dyDescent="0.25">
      <c r="A315" s="256"/>
      <c r="B315" s="238"/>
      <c r="C315" s="239"/>
      <c r="D315" s="239"/>
      <c r="E315" s="240"/>
      <c r="F315" s="258"/>
      <c r="G315" s="258"/>
      <c r="H315" s="81" t="str">
        <f>IF(加入依頼書!H315="","",加入依頼書!H315)</f>
        <v/>
      </c>
      <c r="I315" s="87"/>
      <c r="J315" s="87"/>
      <c r="K315" s="87"/>
      <c r="L315" s="262"/>
      <c r="M315" s="263"/>
      <c r="N315" s="264"/>
      <c r="O315" s="251"/>
      <c r="P315" s="252"/>
      <c r="Q315" s="254"/>
      <c r="X315" s="20" t="str">
        <f t="shared" si="18"/>
        <v/>
      </c>
      <c r="Y315" s="61"/>
      <c r="Z315" s="20"/>
      <c r="AC315" s="20" t="str">
        <f t="shared" si="19"/>
        <v/>
      </c>
      <c r="AD315" s="20" t="str">
        <f t="shared" si="20"/>
        <v/>
      </c>
      <c r="AF315" s="4"/>
      <c r="AG315" s="4"/>
      <c r="AH315" s="4"/>
    </row>
    <row r="316" spans="1:34" ht="14.25" customHeight="1" x14ac:dyDescent="0.25">
      <c r="A316" s="255">
        <v>147</v>
      </c>
      <c r="B316" s="235" t="str">
        <f>IF(加入依頼書!B316="","",加入依頼書!B316)</f>
        <v/>
      </c>
      <c r="C316" s="236"/>
      <c r="D316" s="236"/>
      <c r="E316" s="237"/>
      <c r="F316" s="257" t="str">
        <f>IF(加入依頼書!F316="","",加入依頼書!F316)</f>
        <v/>
      </c>
      <c r="G316" s="257" t="str">
        <f>IF(加入依頼書!G316="","",加入依頼書!G316)</f>
        <v/>
      </c>
      <c r="H316" s="80" t="str">
        <f>加入依頼書!H316</f>
        <v>（西暦）</v>
      </c>
      <c r="I316" s="86"/>
      <c r="J316" s="87"/>
      <c r="K316" s="87"/>
      <c r="L316" s="259"/>
      <c r="M316" s="260"/>
      <c r="N316" s="261"/>
      <c r="O316" s="249" t="str">
        <f>IF(加入依頼書!U316="","",加入依頼書!U316)</f>
        <v/>
      </c>
      <c r="P316" s="250"/>
      <c r="Q316" s="253" t="str">
        <f>IF(B316="","",IF(入国状況=1,IF(AND(入国予定日&lt;=DATEVALUE("2025/9/30"),L316&gt;=DATEVALUE("2025/10/1")),"保険料が追加で発生します",""),""))</f>
        <v/>
      </c>
      <c r="X316" s="20" t="str">
        <f t="shared" si="18"/>
        <v/>
      </c>
      <c r="Y316" s="61">
        <f>IF(B316&lt;&gt;"",IF(COUNTA(I316,L316)=2,0,1),0)</f>
        <v>0</v>
      </c>
      <c r="Z316" s="20"/>
      <c r="AA316" s="20"/>
      <c r="AB316" s="20" t="str">
        <f>IF(ISERROR(VLOOKUP(X317,#REF!,AC318,0)*AD317),"",VLOOKUP(X317,#REF!,AC318,0)*AD317)</f>
        <v/>
      </c>
      <c r="AC316" s="20" t="str">
        <f t="shared" si="19"/>
        <v/>
      </c>
      <c r="AD316" s="20" t="str">
        <f t="shared" si="20"/>
        <v/>
      </c>
      <c r="AE316" s="4"/>
      <c r="AF316" s="4"/>
      <c r="AG316" s="4"/>
      <c r="AH316" s="4"/>
    </row>
    <row r="317" spans="1:34" ht="27" customHeight="1" x14ac:dyDescent="0.25">
      <c r="A317" s="256"/>
      <c r="B317" s="238"/>
      <c r="C317" s="239"/>
      <c r="D317" s="239"/>
      <c r="E317" s="240"/>
      <c r="F317" s="258"/>
      <c r="G317" s="258"/>
      <c r="H317" s="81" t="str">
        <f>IF(加入依頼書!H317="","",加入依頼書!H317)</f>
        <v/>
      </c>
      <c r="I317" s="87"/>
      <c r="J317" s="87"/>
      <c r="K317" s="87"/>
      <c r="L317" s="262"/>
      <c r="M317" s="263"/>
      <c r="N317" s="264"/>
      <c r="O317" s="251"/>
      <c r="P317" s="252"/>
      <c r="Q317" s="254"/>
      <c r="X317" s="20" t="str">
        <f t="shared" si="18"/>
        <v/>
      </c>
      <c r="Y317" s="61"/>
      <c r="Z317" s="20"/>
      <c r="AA317" s="20"/>
      <c r="AB317" s="20" t="str">
        <f>IF(ISERROR(VLOOKUP(X318,#REF!,AC319,0)*AD318),"",VLOOKUP(X318,#REF!,AC319,0)*AD318)</f>
        <v/>
      </c>
      <c r="AC317" s="20" t="str">
        <f t="shared" si="19"/>
        <v/>
      </c>
      <c r="AD317" s="20" t="str">
        <f t="shared" si="20"/>
        <v/>
      </c>
      <c r="AE317" s="4"/>
      <c r="AF317" s="4"/>
      <c r="AG317" s="4"/>
      <c r="AH317" s="4"/>
    </row>
    <row r="318" spans="1:34" ht="14.25" customHeight="1" x14ac:dyDescent="0.25">
      <c r="A318" s="255">
        <v>148</v>
      </c>
      <c r="B318" s="235" t="str">
        <f>IF(加入依頼書!B318="","",加入依頼書!B318)</f>
        <v/>
      </c>
      <c r="C318" s="236"/>
      <c r="D318" s="236"/>
      <c r="E318" s="237"/>
      <c r="F318" s="257" t="str">
        <f>IF(加入依頼書!F318="","",加入依頼書!F318)</f>
        <v/>
      </c>
      <c r="G318" s="257" t="str">
        <f>IF(加入依頼書!G318="","",加入依頼書!G318)</f>
        <v/>
      </c>
      <c r="H318" s="80" t="str">
        <f>加入依頼書!H318</f>
        <v>（西暦）</v>
      </c>
      <c r="I318" s="86"/>
      <c r="J318" s="87"/>
      <c r="K318" s="87"/>
      <c r="L318" s="259"/>
      <c r="M318" s="260"/>
      <c r="N318" s="261"/>
      <c r="O318" s="249" t="str">
        <f>IF(加入依頼書!U318="","",加入依頼書!U318)</f>
        <v/>
      </c>
      <c r="P318" s="250"/>
      <c r="Q318" s="253" t="str">
        <f>IF(B318="","",IF(入国状況=1,IF(AND(入国予定日&lt;=DATEVALUE("2025/9/30"),L318&gt;=DATEVALUE("2025/10/1")),"保険料が追加で発生します",""),""))</f>
        <v/>
      </c>
      <c r="X318" s="20" t="str">
        <f t="shared" si="18"/>
        <v/>
      </c>
      <c r="Y318" s="61">
        <f>IF(B318&lt;&gt;"",IF(COUNTA(I318,L318)=2,0,1),0)</f>
        <v>0</v>
      </c>
      <c r="Z318" s="20"/>
      <c r="AA318" s="20"/>
      <c r="AB318" s="20" t="str">
        <f>IF(ISERROR(VLOOKUP(X319,#REF!,AC320,0)*AD319),"",VLOOKUP(X319,#REF!,AC320,0)*AD319)</f>
        <v/>
      </c>
      <c r="AC318" s="20" t="str">
        <f t="shared" si="19"/>
        <v/>
      </c>
      <c r="AD318" s="20" t="str">
        <f t="shared" si="20"/>
        <v/>
      </c>
      <c r="AE318" s="4"/>
      <c r="AF318" s="4"/>
      <c r="AG318" s="4"/>
      <c r="AH318" s="4"/>
    </row>
    <row r="319" spans="1:34" ht="27" customHeight="1" x14ac:dyDescent="0.25">
      <c r="A319" s="256"/>
      <c r="B319" s="238"/>
      <c r="C319" s="239"/>
      <c r="D319" s="239"/>
      <c r="E319" s="240"/>
      <c r="F319" s="258"/>
      <c r="G319" s="258"/>
      <c r="H319" s="81" t="str">
        <f>IF(加入依頼書!H319="","",加入依頼書!H319)</f>
        <v/>
      </c>
      <c r="I319" s="87"/>
      <c r="J319" s="87"/>
      <c r="K319" s="87"/>
      <c r="L319" s="262"/>
      <c r="M319" s="263"/>
      <c r="N319" s="264"/>
      <c r="O319" s="251"/>
      <c r="P319" s="252"/>
      <c r="Q319" s="254"/>
      <c r="X319" s="20" t="str">
        <f t="shared" si="18"/>
        <v/>
      </c>
      <c r="Y319" s="61"/>
      <c r="Z319" s="20"/>
      <c r="AA319" s="20"/>
      <c r="AB319" s="20" t="str">
        <f>IF(ISERROR(VLOOKUP(X320,#REF!,AC321,0)*AD320),"",VLOOKUP(X320,#REF!,AC321,0)*AD320)</f>
        <v/>
      </c>
      <c r="AC319" s="20" t="str">
        <f t="shared" si="19"/>
        <v/>
      </c>
      <c r="AD319" s="20" t="str">
        <f t="shared" si="20"/>
        <v/>
      </c>
      <c r="AE319" s="4"/>
      <c r="AF319" s="4"/>
      <c r="AG319" s="4"/>
      <c r="AH319" s="4"/>
    </row>
    <row r="320" spans="1:34" ht="14.25" customHeight="1" x14ac:dyDescent="0.25">
      <c r="A320" s="255">
        <v>149</v>
      </c>
      <c r="B320" s="235" t="str">
        <f>IF(加入依頼書!B320="","",加入依頼書!B320)</f>
        <v/>
      </c>
      <c r="C320" s="236"/>
      <c r="D320" s="236"/>
      <c r="E320" s="237"/>
      <c r="F320" s="257" t="str">
        <f>IF(加入依頼書!F320="","",加入依頼書!F320)</f>
        <v/>
      </c>
      <c r="G320" s="257" t="str">
        <f>IF(加入依頼書!G320="","",加入依頼書!G320)</f>
        <v/>
      </c>
      <c r="H320" s="80" t="str">
        <f>加入依頼書!H320</f>
        <v>（西暦）</v>
      </c>
      <c r="I320" s="86"/>
      <c r="J320" s="87"/>
      <c r="K320" s="87"/>
      <c r="L320" s="259"/>
      <c r="M320" s="260"/>
      <c r="N320" s="261"/>
      <c r="O320" s="249" t="str">
        <f>IF(加入依頼書!U320="","",加入依頼書!U320)</f>
        <v/>
      </c>
      <c r="P320" s="250"/>
      <c r="Q320" s="253" t="str">
        <f>IF(B320="","",IF(入国状況=1,IF(AND(入国予定日&lt;=DATEVALUE("2025/9/30"),L320&gt;=DATEVALUE("2025/10/1")),"保険料が追加で発生します",""),""))</f>
        <v/>
      </c>
      <c r="X320" s="20" t="str">
        <f t="shared" si="18"/>
        <v/>
      </c>
      <c r="Y320" s="61">
        <f>IF(B320&lt;&gt;"",IF(COUNTA(I320,L320)=2,0,1),0)</f>
        <v>0</v>
      </c>
      <c r="Z320" s="20"/>
      <c r="AA320" s="20"/>
      <c r="AB320" s="20" t="str">
        <f>IF(ISERROR(VLOOKUP(X321,#REF!,AC322,0)*AD321),"",VLOOKUP(X321,#REF!,AC322,0)*AD321)</f>
        <v/>
      </c>
      <c r="AC320" s="20" t="str">
        <f t="shared" si="19"/>
        <v/>
      </c>
      <c r="AD320" s="20" t="str">
        <f t="shared" si="20"/>
        <v/>
      </c>
      <c r="AE320" s="4"/>
      <c r="AF320" s="4"/>
      <c r="AG320" s="4"/>
      <c r="AH320" s="4"/>
    </row>
    <row r="321" spans="1:34" ht="27" customHeight="1" x14ac:dyDescent="0.25">
      <c r="A321" s="256"/>
      <c r="B321" s="238"/>
      <c r="C321" s="239"/>
      <c r="D321" s="239"/>
      <c r="E321" s="240"/>
      <c r="F321" s="258"/>
      <c r="G321" s="258"/>
      <c r="H321" s="81" t="str">
        <f>IF(加入依頼書!H321="","",加入依頼書!H321)</f>
        <v/>
      </c>
      <c r="I321" s="87"/>
      <c r="J321" s="87"/>
      <c r="K321" s="87"/>
      <c r="L321" s="262"/>
      <c r="M321" s="263"/>
      <c r="N321" s="264"/>
      <c r="O321" s="251"/>
      <c r="P321" s="252"/>
      <c r="Q321" s="254"/>
      <c r="X321" s="20" t="str">
        <f t="shared" si="18"/>
        <v/>
      </c>
      <c r="Y321" s="61"/>
      <c r="Z321" s="20"/>
      <c r="AA321" s="20"/>
      <c r="AB321" s="20" t="str">
        <f>IF(ISERROR(VLOOKUP(X322,#REF!,AC323,0)*AD322),"",VLOOKUP(X322,#REF!,AC323,0)*AD322)</f>
        <v/>
      </c>
      <c r="AC321" s="20" t="str">
        <f t="shared" si="19"/>
        <v/>
      </c>
      <c r="AD321" s="20" t="str">
        <f t="shared" si="20"/>
        <v/>
      </c>
      <c r="AE321" s="4"/>
      <c r="AF321" s="4"/>
      <c r="AG321" s="4"/>
      <c r="AH321" s="4"/>
    </row>
    <row r="322" spans="1:34" ht="14.25" customHeight="1" x14ac:dyDescent="0.25">
      <c r="A322" s="255">
        <v>150</v>
      </c>
      <c r="B322" s="235" t="str">
        <f>IF(加入依頼書!B322="","",加入依頼書!B322)</f>
        <v/>
      </c>
      <c r="C322" s="236"/>
      <c r="D322" s="236"/>
      <c r="E322" s="237"/>
      <c r="F322" s="257" t="str">
        <f>IF(加入依頼書!F322="","",加入依頼書!F322)</f>
        <v/>
      </c>
      <c r="G322" s="257" t="str">
        <f>IF(加入依頼書!G322="","",加入依頼書!G322)</f>
        <v/>
      </c>
      <c r="H322" s="80" t="str">
        <f>加入依頼書!H322</f>
        <v>（西暦）</v>
      </c>
      <c r="I322" s="86"/>
      <c r="J322" s="87"/>
      <c r="K322" s="87"/>
      <c r="L322" s="259"/>
      <c r="M322" s="260"/>
      <c r="N322" s="261"/>
      <c r="O322" s="249" t="str">
        <f>IF(加入依頼書!U322="","",加入依頼書!U322)</f>
        <v/>
      </c>
      <c r="P322" s="250"/>
      <c r="Q322" s="253" t="str">
        <f>IF(B322="","",IF(入国状況=1,IF(AND(入国予定日&lt;=DATEVALUE("2025/9/30"),L322&gt;=DATEVALUE("2025/10/1")),"保険料が追加で発生します",""),""))</f>
        <v/>
      </c>
      <c r="X322" s="20" t="str">
        <f t="shared" si="18"/>
        <v/>
      </c>
      <c r="Y322" s="61">
        <f>IF(B322&lt;&gt;"",IF(COUNTA(I322,L322)=2,0,1),0)</f>
        <v>0</v>
      </c>
      <c r="Z322" s="20"/>
      <c r="AA322" s="20"/>
      <c r="AB322" s="20" t="str">
        <f>IF(ISERROR(VLOOKUP(X323,#REF!,AC324,0)*AD323),"",VLOOKUP(X323,#REF!,AC324,0)*AD323)</f>
        <v/>
      </c>
      <c r="AC322" s="20" t="str">
        <f t="shared" si="19"/>
        <v/>
      </c>
      <c r="AD322" s="20" t="str">
        <f t="shared" si="20"/>
        <v/>
      </c>
      <c r="AE322" s="4"/>
      <c r="AF322" s="4"/>
      <c r="AG322" s="4"/>
      <c r="AH322" s="4"/>
    </row>
    <row r="323" spans="1:34" ht="27" customHeight="1" x14ac:dyDescent="0.25">
      <c r="A323" s="256"/>
      <c r="B323" s="238"/>
      <c r="C323" s="239"/>
      <c r="D323" s="239"/>
      <c r="E323" s="240"/>
      <c r="F323" s="258"/>
      <c r="G323" s="258"/>
      <c r="H323" s="81" t="str">
        <f>IF(加入依頼書!H323="","",加入依頼書!H323)</f>
        <v/>
      </c>
      <c r="I323" s="87"/>
      <c r="J323" s="87"/>
      <c r="K323" s="87"/>
      <c r="L323" s="262"/>
      <c r="M323" s="263"/>
      <c r="N323" s="264"/>
      <c r="O323" s="251"/>
      <c r="P323" s="252"/>
      <c r="Q323" s="254"/>
      <c r="X323" s="20" t="str">
        <f t="shared" si="18"/>
        <v/>
      </c>
      <c r="Y323" s="61"/>
      <c r="Z323" s="20"/>
      <c r="AA323" s="20"/>
      <c r="AB323" s="20" t="str">
        <f>IF(ISERROR(VLOOKUP(X324,#REF!,AC325,0)*AD324),"",VLOOKUP(X324,#REF!,AC325,0)*AD324)</f>
        <v/>
      </c>
      <c r="AC323" s="20" t="str">
        <f t="shared" si="19"/>
        <v/>
      </c>
      <c r="AD323" s="20" t="str">
        <f t="shared" si="20"/>
        <v/>
      </c>
      <c r="AE323" s="4"/>
      <c r="AF323" s="4"/>
      <c r="AG323" s="4"/>
      <c r="AH323" s="4"/>
    </row>
    <row r="324" spans="1:34" ht="14.25" customHeight="1" x14ac:dyDescent="0.25">
      <c r="A324" s="255">
        <v>151</v>
      </c>
      <c r="B324" s="235" t="str">
        <f>IF(加入依頼書!B324="","",加入依頼書!B324)</f>
        <v/>
      </c>
      <c r="C324" s="236"/>
      <c r="D324" s="236"/>
      <c r="E324" s="237"/>
      <c r="F324" s="257" t="str">
        <f>IF(加入依頼書!F324="","",加入依頼書!F324)</f>
        <v/>
      </c>
      <c r="G324" s="257" t="str">
        <f>IF(加入依頼書!G324="","",加入依頼書!G324)</f>
        <v/>
      </c>
      <c r="H324" s="80" t="str">
        <f>加入依頼書!H324</f>
        <v>（西暦）</v>
      </c>
      <c r="I324" s="86"/>
      <c r="J324" s="87"/>
      <c r="K324" s="87"/>
      <c r="L324" s="259"/>
      <c r="M324" s="260"/>
      <c r="N324" s="261"/>
      <c r="O324" s="249" t="str">
        <f>IF(加入依頼書!U324="","",加入依頼書!U324)</f>
        <v/>
      </c>
      <c r="P324" s="250"/>
      <c r="Q324" s="253" t="str">
        <f>IF(B324="","",IF(入国状況=1,IF(AND(入国予定日&lt;=DATEVALUE("2025/9/30"),L324&gt;=DATEVALUE("2025/10/1")),"保険料が追加で発生します",""),""))</f>
        <v/>
      </c>
      <c r="X324" s="20" t="str">
        <f t="shared" si="18"/>
        <v/>
      </c>
      <c r="Y324" s="61">
        <f>IF(B324&lt;&gt;"",IF(COUNTA(I324,L324)=2,0,1),0)</f>
        <v>0</v>
      </c>
      <c r="Z324" s="20"/>
      <c r="AA324" s="20"/>
      <c r="AB324" s="20" t="str">
        <f>IF(ISERROR(VLOOKUP(X325,#REF!,AC326,0)*AD325),"",VLOOKUP(X325,#REF!,AC326,0)*AD325)</f>
        <v/>
      </c>
      <c r="AC324" s="20" t="str">
        <f t="shared" si="19"/>
        <v/>
      </c>
      <c r="AD324" s="20" t="str">
        <f t="shared" si="20"/>
        <v/>
      </c>
      <c r="AE324" s="4"/>
      <c r="AF324" s="4"/>
      <c r="AG324" s="4"/>
      <c r="AH324" s="4"/>
    </row>
    <row r="325" spans="1:34" ht="27" customHeight="1" x14ac:dyDescent="0.25">
      <c r="A325" s="256"/>
      <c r="B325" s="238"/>
      <c r="C325" s="239"/>
      <c r="D325" s="239"/>
      <c r="E325" s="240"/>
      <c r="F325" s="258"/>
      <c r="G325" s="258"/>
      <c r="H325" s="81" t="str">
        <f>IF(加入依頼書!H325="","",加入依頼書!H325)</f>
        <v/>
      </c>
      <c r="I325" s="87"/>
      <c r="J325" s="87"/>
      <c r="K325" s="87"/>
      <c r="L325" s="262"/>
      <c r="M325" s="263"/>
      <c r="N325" s="264"/>
      <c r="O325" s="251"/>
      <c r="P325" s="252"/>
      <c r="Q325" s="254"/>
      <c r="X325" s="20" t="str">
        <f t="shared" si="18"/>
        <v/>
      </c>
      <c r="Y325" s="61"/>
      <c r="Z325" s="20"/>
      <c r="AC325" s="20" t="str">
        <f t="shared" si="19"/>
        <v/>
      </c>
      <c r="AD325" s="20" t="str">
        <f t="shared" si="20"/>
        <v/>
      </c>
      <c r="AF325" s="4"/>
      <c r="AG325" s="4"/>
      <c r="AH325" s="4"/>
    </row>
    <row r="326" spans="1:34" ht="14.25" customHeight="1" x14ac:dyDescent="0.25">
      <c r="A326" s="255">
        <v>152</v>
      </c>
      <c r="B326" s="235" t="str">
        <f>IF(加入依頼書!B326="","",加入依頼書!B326)</f>
        <v/>
      </c>
      <c r="C326" s="236"/>
      <c r="D326" s="236"/>
      <c r="E326" s="237"/>
      <c r="F326" s="257" t="str">
        <f>IF(加入依頼書!F326="","",加入依頼書!F326)</f>
        <v/>
      </c>
      <c r="G326" s="257" t="str">
        <f>IF(加入依頼書!G326="","",加入依頼書!G326)</f>
        <v/>
      </c>
      <c r="H326" s="80" t="str">
        <f>加入依頼書!H326</f>
        <v>（西暦）</v>
      </c>
      <c r="I326" s="86"/>
      <c r="J326" s="87"/>
      <c r="K326" s="87"/>
      <c r="L326" s="259"/>
      <c r="M326" s="260"/>
      <c r="N326" s="261"/>
      <c r="O326" s="249" t="str">
        <f>IF(加入依頼書!U326="","",加入依頼書!U326)</f>
        <v/>
      </c>
      <c r="P326" s="250"/>
      <c r="Q326" s="253" t="str">
        <f>IF(B326="","",IF(入国状況=1,IF(AND(入国予定日&lt;=DATEVALUE("2025/9/30"),L326&gt;=DATEVALUE("2025/10/1")),"保険料が追加で発生します",""),""))</f>
        <v/>
      </c>
      <c r="X326" s="20" t="str">
        <f t="shared" ref="X326:X389" si="21">CONCATENATE(O326,P326)</f>
        <v/>
      </c>
      <c r="Y326" s="61">
        <f>IF(B326&lt;&gt;"",IF(COUNTA(I326,L326)=2,0,1),0)</f>
        <v>0</v>
      </c>
      <c r="Z326" s="20"/>
      <c r="AA326" s="20"/>
      <c r="AB326" s="20" t="str">
        <f>IF(ISERROR(VLOOKUP(X327,#REF!,AC328,0)*AD327),"",VLOOKUP(X327,#REF!,AC328,0)*AD327)</f>
        <v/>
      </c>
      <c r="AC326" s="20" t="str">
        <f t="shared" ref="AC326:AC389" si="22">IF(ISERROR(VLOOKUP(I325,$AB$1:$AC$14,2,0)),"",VLOOKUP(I325,$AB$1:$AC$14,2,0))</f>
        <v/>
      </c>
      <c r="AD326" s="20" t="str">
        <f t="shared" ref="AD326:AD389" si="23">IF(ISERROR(VLOOKUP(Q326,$AD$1:$AE$7,2,FALSE)),"",VLOOKUP(Q326,$AD$1:$AE$7,2,FALSE))</f>
        <v/>
      </c>
      <c r="AE326" s="4"/>
      <c r="AF326" s="4"/>
      <c r="AG326" s="4"/>
      <c r="AH326" s="4"/>
    </row>
    <row r="327" spans="1:34" ht="27" customHeight="1" x14ac:dyDescent="0.25">
      <c r="A327" s="256"/>
      <c r="B327" s="238"/>
      <c r="C327" s="239"/>
      <c r="D327" s="239"/>
      <c r="E327" s="240"/>
      <c r="F327" s="258"/>
      <c r="G327" s="258"/>
      <c r="H327" s="81" t="str">
        <f>IF(加入依頼書!H327="","",加入依頼書!H327)</f>
        <v/>
      </c>
      <c r="I327" s="87"/>
      <c r="J327" s="87"/>
      <c r="K327" s="87"/>
      <c r="L327" s="262"/>
      <c r="M327" s="263"/>
      <c r="N327" s="264"/>
      <c r="O327" s="251"/>
      <c r="P327" s="252"/>
      <c r="Q327" s="254"/>
      <c r="X327" s="20" t="str">
        <f t="shared" si="21"/>
        <v/>
      </c>
      <c r="Y327" s="61"/>
      <c r="Z327" s="20"/>
      <c r="AC327" s="20" t="str">
        <f t="shared" si="22"/>
        <v/>
      </c>
      <c r="AD327" s="20" t="str">
        <f t="shared" si="23"/>
        <v/>
      </c>
      <c r="AF327" s="4"/>
      <c r="AG327" s="4"/>
      <c r="AH327" s="4"/>
    </row>
    <row r="328" spans="1:34" ht="14.25" customHeight="1" x14ac:dyDescent="0.25">
      <c r="A328" s="255">
        <v>153</v>
      </c>
      <c r="B328" s="235" t="str">
        <f>IF(加入依頼書!B328="","",加入依頼書!B328)</f>
        <v/>
      </c>
      <c r="C328" s="236"/>
      <c r="D328" s="236"/>
      <c r="E328" s="237"/>
      <c r="F328" s="257" t="str">
        <f>IF(加入依頼書!F328="","",加入依頼書!F328)</f>
        <v/>
      </c>
      <c r="G328" s="257" t="str">
        <f>IF(加入依頼書!G328="","",加入依頼書!G328)</f>
        <v/>
      </c>
      <c r="H328" s="80" t="str">
        <f>加入依頼書!H328</f>
        <v>（西暦）</v>
      </c>
      <c r="I328" s="86"/>
      <c r="J328" s="87"/>
      <c r="K328" s="87"/>
      <c r="L328" s="259"/>
      <c r="M328" s="260"/>
      <c r="N328" s="261"/>
      <c r="O328" s="249" t="str">
        <f>IF(加入依頼書!U328="","",加入依頼書!U328)</f>
        <v/>
      </c>
      <c r="P328" s="250"/>
      <c r="Q328" s="253" t="str">
        <f>IF(B328="","",IF(入国状況=1,IF(AND(入国予定日&lt;=DATEVALUE("2025/9/30"),L328&gt;=DATEVALUE("2025/10/1")),"保険料が追加で発生します",""),""))</f>
        <v/>
      </c>
      <c r="X328" s="20" t="str">
        <f t="shared" si="21"/>
        <v/>
      </c>
      <c r="Y328" s="61">
        <f>IF(B328&lt;&gt;"",IF(COUNTA(I328,L328)=2,0,1),0)</f>
        <v>0</v>
      </c>
      <c r="Z328" s="20"/>
      <c r="AA328" s="20"/>
      <c r="AB328" s="20" t="str">
        <f>IF(ISERROR(VLOOKUP(X329,#REF!,AC330,0)*AD329),"",VLOOKUP(X329,#REF!,AC330,0)*AD329)</f>
        <v/>
      </c>
      <c r="AC328" s="20" t="str">
        <f t="shared" si="22"/>
        <v/>
      </c>
      <c r="AD328" s="20" t="str">
        <f t="shared" si="23"/>
        <v/>
      </c>
      <c r="AE328" s="4"/>
      <c r="AF328" s="4"/>
      <c r="AG328" s="4"/>
      <c r="AH328" s="4"/>
    </row>
    <row r="329" spans="1:34" ht="27" customHeight="1" x14ac:dyDescent="0.25">
      <c r="A329" s="256"/>
      <c r="B329" s="238"/>
      <c r="C329" s="239"/>
      <c r="D329" s="239"/>
      <c r="E329" s="240"/>
      <c r="F329" s="258"/>
      <c r="G329" s="258"/>
      <c r="H329" s="81" t="str">
        <f>IF(加入依頼書!H329="","",加入依頼書!H329)</f>
        <v/>
      </c>
      <c r="I329" s="87"/>
      <c r="J329" s="87"/>
      <c r="K329" s="87"/>
      <c r="L329" s="262"/>
      <c r="M329" s="263"/>
      <c r="N329" s="264"/>
      <c r="O329" s="251"/>
      <c r="P329" s="252"/>
      <c r="Q329" s="254"/>
      <c r="X329" s="20" t="str">
        <f t="shared" si="21"/>
        <v/>
      </c>
      <c r="Y329" s="61"/>
      <c r="Z329" s="20"/>
      <c r="AA329" s="20"/>
      <c r="AB329" s="20" t="str">
        <f>IF(ISERROR(VLOOKUP(X330,#REF!,AC331,0)*AD330),"",VLOOKUP(X330,#REF!,AC331,0)*AD330)</f>
        <v/>
      </c>
      <c r="AC329" s="20" t="str">
        <f t="shared" si="22"/>
        <v/>
      </c>
      <c r="AD329" s="20" t="str">
        <f t="shared" si="23"/>
        <v/>
      </c>
      <c r="AE329" s="4"/>
      <c r="AF329" s="4"/>
      <c r="AG329" s="4"/>
      <c r="AH329" s="4"/>
    </row>
    <row r="330" spans="1:34" ht="14.25" customHeight="1" x14ac:dyDescent="0.25">
      <c r="A330" s="255">
        <v>154</v>
      </c>
      <c r="B330" s="235" t="str">
        <f>IF(加入依頼書!B330="","",加入依頼書!B330)</f>
        <v/>
      </c>
      <c r="C330" s="236"/>
      <c r="D330" s="236"/>
      <c r="E330" s="237"/>
      <c r="F330" s="257" t="str">
        <f>IF(加入依頼書!F330="","",加入依頼書!F330)</f>
        <v/>
      </c>
      <c r="G330" s="257" t="str">
        <f>IF(加入依頼書!G330="","",加入依頼書!G330)</f>
        <v/>
      </c>
      <c r="H330" s="80" t="str">
        <f>加入依頼書!H330</f>
        <v>（西暦）</v>
      </c>
      <c r="I330" s="86"/>
      <c r="J330" s="87"/>
      <c r="K330" s="87"/>
      <c r="L330" s="259"/>
      <c r="M330" s="260"/>
      <c r="N330" s="261"/>
      <c r="O330" s="249" t="str">
        <f>IF(加入依頼書!U330="","",加入依頼書!U330)</f>
        <v/>
      </c>
      <c r="P330" s="250"/>
      <c r="Q330" s="253" t="str">
        <f>IF(B330="","",IF(入国状況=1,IF(AND(入国予定日&lt;=DATEVALUE("2025/9/30"),L330&gt;=DATEVALUE("2025/10/1")),"保険料が追加で発生します",""),""))</f>
        <v/>
      </c>
      <c r="X330" s="20" t="str">
        <f t="shared" si="21"/>
        <v/>
      </c>
      <c r="Y330" s="61">
        <f>IF(B330&lt;&gt;"",IF(COUNTA(I330,L330)=2,0,1),0)</f>
        <v>0</v>
      </c>
      <c r="Z330" s="20"/>
      <c r="AA330" s="20"/>
      <c r="AB330" s="20" t="str">
        <f>IF(ISERROR(VLOOKUP(X331,#REF!,AC332,0)*AD331),"",VLOOKUP(X331,#REF!,AC332,0)*AD331)</f>
        <v/>
      </c>
      <c r="AC330" s="20" t="str">
        <f t="shared" si="22"/>
        <v/>
      </c>
      <c r="AD330" s="20" t="str">
        <f t="shared" si="23"/>
        <v/>
      </c>
      <c r="AE330" s="4"/>
      <c r="AF330" s="4"/>
      <c r="AG330" s="4"/>
      <c r="AH330" s="4"/>
    </row>
    <row r="331" spans="1:34" ht="27" customHeight="1" x14ac:dyDescent="0.25">
      <c r="A331" s="256"/>
      <c r="B331" s="238"/>
      <c r="C331" s="239"/>
      <c r="D331" s="239"/>
      <c r="E331" s="240"/>
      <c r="F331" s="258"/>
      <c r="G331" s="258"/>
      <c r="H331" s="81" t="str">
        <f>IF(加入依頼書!H331="","",加入依頼書!H331)</f>
        <v/>
      </c>
      <c r="I331" s="87"/>
      <c r="J331" s="87"/>
      <c r="K331" s="87"/>
      <c r="L331" s="262"/>
      <c r="M331" s="263"/>
      <c r="N331" s="264"/>
      <c r="O331" s="251"/>
      <c r="P331" s="252"/>
      <c r="Q331" s="254"/>
      <c r="X331" s="20" t="str">
        <f t="shared" si="21"/>
        <v/>
      </c>
      <c r="Y331" s="61"/>
      <c r="Z331" s="20"/>
      <c r="AA331" s="20"/>
      <c r="AB331" s="20" t="str">
        <f>IF(ISERROR(VLOOKUP(X332,#REF!,AC333,0)*AD332),"",VLOOKUP(X332,#REF!,AC333,0)*AD332)</f>
        <v/>
      </c>
      <c r="AC331" s="20" t="str">
        <f t="shared" si="22"/>
        <v/>
      </c>
      <c r="AD331" s="20" t="str">
        <f t="shared" si="23"/>
        <v/>
      </c>
      <c r="AE331" s="4"/>
      <c r="AF331" s="4"/>
      <c r="AG331" s="4"/>
      <c r="AH331" s="4"/>
    </row>
    <row r="332" spans="1:34" ht="14.25" customHeight="1" x14ac:dyDescent="0.25">
      <c r="A332" s="255">
        <v>155</v>
      </c>
      <c r="B332" s="235" t="str">
        <f>IF(加入依頼書!B332="","",加入依頼書!B332)</f>
        <v/>
      </c>
      <c r="C332" s="236"/>
      <c r="D332" s="236"/>
      <c r="E332" s="237"/>
      <c r="F332" s="257" t="str">
        <f>IF(加入依頼書!F332="","",加入依頼書!F332)</f>
        <v/>
      </c>
      <c r="G332" s="257" t="str">
        <f>IF(加入依頼書!G332="","",加入依頼書!G332)</f>
        <v/>
      </c>
      <c r="H332" s="80" t="str">
        <f>加入依頼書!H332</f>
        <v>（西暦）</v>
      </c>
      <c r="I332" s="86"/>
      <c r="J332" s="87"/>
      <c r="K332" s="87"/>
      <c r="L332" s="259"/>
      <c r="M332" s="260"/>
      <c r="N332" s="261"/>
      <c r="O332" s="249" t="str">
        <f>IF(加入依頼書!U332="","",加入依頼書!U332)</f>
        <v/>
      </c>
      <c r="P332" s="250"/>
      <c r="Q332" s="253" t="str">
        <f>IF(B332="","",IF(入国状況=1,IF(AND(入国予定日&lt;=DATEVALUE("2025/9/30"),L332&gt;=DATEVALUE("2025/10/1")),"保険料が追加で発生します",""),""))</f>
        <v/>
      </c>
      <c r="X332" s="20" t="str">
        <f t="shared" si="21"/>
        <v/>
      </c>
      <c r="Y332" s="61">
        <f>IF(B332&lt;&gt;"",IF(COUNTA(I332,L332)=2,0,1),0)</f>
        <v>0</v>
      </c>
      <c r="Z332" s="20"/>
      <c r="AA332" s="20"/>
      <c r="AB332" s="20" t="str">
        <f>IF(ISERROR(VLOOKUP(X333,#REF!,AC334,0)*AD333),"",VLOOKUP(X333,#REF!,AC334,0)*AD333)</f>
        <v/>
      </c>
      <c r="AC332" s="20" t="str">
        <f t="shared" si="22"/>
        <v/>
      </c>
      <c r="AD332" s="20" t="str">
        <f t="shared" si="23"/>
        <v/>
      </c>
      <c r="AE332" s="4"/>
      <c r="AF332" s="4"/>
      <c r="AG332" s="4"/>
      <c r="AH332" s="4"/>
    </row>
    <row r="333" spans="1:34" ht="27" customHeight="1" x14ac:dyDescent="0.25">
      <c r="A333" s="256"/>
      <c r="B333" s="238"/>
      <c r="C333" s="239"/>
      <c r="D333" s="239"/>
      <c r="E333" s="240"/>
      <c r="F333" s="258"/>
      <c r="G333" s="258"/>
      <c r="H333" s="81" t="str">
        <f>IF(加入依頼書!H333="","",加入依頼書!H333)</f>
        <v/>
      </c>
      <c r="I333" s="87"/>
      <c r="J333" s="87"/>
      <c r="K333" s="87"/>
      <c r="L333" s="262"/>
      <c r="M333" s="263"/>
      <c r="N333" s="264"/>
      <c r="O333" s="251"/>
      <c r="P333" s="252"/>
      <c r="Q333" s="254"/>
      <c r="X333" s="20" t="str">
        <f t="shared" si="21"/>
        <v/>
      </c>
      <c r="Y333" s="61"/>
      <c r="Z333" s="20"/>
      <c r="AA333" s="20"/>
      <c r="AB333" s="20" t="str">
        <f>IF(ISERROR(VLOOKUP(X334,#REF!,AC335,0)*AD334),"",VLOOKUP(X334,#REF!,AC335,0)*AD334)</f>
        <v/>
      </c>
      <c r="AC333" s="20" t="str">
        <f t="shared" si="22"/>
        <v/>
      </c>
      <c r="AD333" s="20" t="str">
        <f t="shared" si="23"/>
        <v/>
      </c>
      <c r="AE333" s="4"/>
      <c r="AF333" s="4"/>
      <c r="AG333" s="4"/>
      <c r="AH333" s="4"/>
    </row>
    <row r="334" spans="1:34" ht="14.25" customHeight="1" x14ac:dyDescent="0.25">
      <c r="A334" s="255">
        <v>156</v>
      </c>
      <c r="B334" s="235" t="str">
        <f>IF(加入依頼書!B334="","",加入依頼書!B334)</f>
        <v/>
      </c>
      <c r="C334" s="236"/>
      <c r="D334" s="236"/>
      <c r="E334" s="237"/>
      <c r="F334" s="257" t="str">
        <f>IF(加入依頼書!F334="","",加入依頼書!F334)</f>
        <v/>
      </c>
      <c r="G334" s="257" t="str">
        <f>IF(加入依頼書!G334="","",加入依頼書!G334)</f>
        <v/>
      </c>
      <c r="H334" s="80" t="str">
        <f>加入依頼書!H334</f>
        <v>（西暦）</v>
      </c>
      <c r="I334" s="86"/>
      <c r="J334" s="87"/>
      <c r="K334" s="87"/>
      <c r="L334" s="259"/>
      <c r="M334" s="260"/>
      <c r="N334" s="261"/>
      <c r="O334" s="249" t="str">
        <f>IF(加入依頼書!U334="","",加入依頼書!U334)</f>
        <v/>
      </c>
      <c r="P334" s="250"/>
      <c r="Q334" s="253" t="str">
        <f>IF(B334="","",IF(入国状況=1,IF(AND(入国予定日&lt;=DATEVALUE("2025/9/30"),L334&gt;=DATEVALUE("2025/10/1")),"保険料が追加で発生します",""),""))</f>
        <v/>
      </c>
      <c r="X334" s="20" t="str">
        <f t="shared" si="21"/>
        <v/>
      </c>
      <c r="Y334" s="61">
        <f>IF(B334&lt;&gt;"",IF(COUNTA(I334,L334)=2,0,1),0)</f>
        <v>0</v>
      </c>
      <c r="Z334" s="20"/>
      <c r="AA334" s="20"/>
      <c r="AB334" s="20" t="str">
        <f>IF(ISERROR(VLOOKUP(X335,#REF!,AC336,0)*AD335),"",VLOOKUP(X335,#REF!,AC336,0)*AD335)</f>
        <v/>
      </c>
      <c r="AC334" s="20" t="str">
        <f t="shared" si="22"/>
        <v/>
      </c>
      <c r="AD334" s="20" t="str">
        <f t="shared" si="23"/>
        <v/>
      </c>
      <c r="AE334" s="4"/>
      <c r="AF334" s="4"/>
      <c r="AG334" s="4"/>
      <c r="AH334" s="4"/>
    </row>
    <row r="335" spans="1:34" ht="27" customHeight="1" x14ac:dyDescent="0.25">
      <c r="A335" s="256"/>
      <c r="B335" s="238"/>
      <c r="C335" s="239"/>
      <c r="D335" s="239"/>
      <c r="E335" s="240"/>
      <c r="F335" s="258"/>
      <c r="G335" s="258"/>
      <c r="H335" s="81" t="str">
        <f>IF(加入依頼書!H335="","",加入依頼書!H335)</f>
        <v/>
      </c>
      <c r="I335" s="87"/>
      <c r="J335" s="87"/>
      <c r="K335" s="87"/>
      <c r="L335" s="262"/>
      <c r="M335" s="263"/>
      <c r="N335" s="264"/>
      <c r="O335" s="251"/>
      <c r="P335" s="252"/>
      <c r="Q335" s="254"/>
      <c r="X335" s="20" t="str">
        <f t="shared" si="21"/>
        <v/>
      </c>
      <c r="Y335" s="61"/>
      <c r="Z335" s="20"/>
      <c r="AA335" s="20"/>
      <c r="AB335" s="20" t="str">
        <f>IF(ISERROR(VLOOKUP(X336,#REF!,AC337,0)*AD336),"",VLOOKUP(X336,#REF!,AC337,0)*AD336)</f>
        <v/>
      </c>
      <c r="AC335" s="20" t="str">
        <f t="shared" si="22"/>
        <v/>
      </c>
      <c r="AD335" s="20" t="str">
        <f t="shared" si="23"/>
        <v/>
      </c>
      <c r="AE335" s="4"/>
      <c r="AF335" s="4"/>
      <c r="AG335" s="4"/>
      <c r="AH335" s="4"/>
    </row>
    <row r="336" spans="1:34" ht="14.25" customHeight="1" x14ac:dyDescent="0.25">
      <c r="A336" s="255">
        <v>157</v>
      </c>
      <c r="B336" s="235" t="str">
        <f>IF(加入依頼書!B336="","",加入依頼書!B336)</f>
        <v/>
      </c>
      <c r="C336" s="236"/>
      <c r="D336" s="236"/>
      <c r="E336" s="237"/>
      <c r="F336" s="257" t="str">
        <f>IF(加入依頼書!F336="","",加入依頼書!F336)</f>
        <v/>
      </c>
      <c r="G336" s="257" t="str">
        <f>IF(加入依頼書!G336="","",加入依頼書!G336)</f>
        <v/>
      </c>
      <c r="H336" s="80" t="str">
        <f>加入依頼書!H336</f>
        <v>（西暦）</v>
      </c>
      <c r="I336" s="86"/>
      <c r="J336" s="87"/>
      <c r="K336" s="87"/>
      <c r="L336" s="259"/>
      <c r="M336" s="260"/>
      <c r="N336" s="261"/>
      <c r="O336" s="249" t="str">
        <f>IF(加入依頼書!U336="","",加入依頼書!U336)</f>
        <v/>
      </c>
      <c r="P336" s="250"/>
      <c r="Q336" s="253" t="str">
        <f>IF(B336="","",IF(入国状況=1,IF(AND(入国予定日&lt;=DATEVALUE("2025/9/30"),L336&gt;=DATEVALUE("2025/10/1")),"保険料が追加で発生します",""),""))</f>
        <v/>
      </c>
      <c r="X336" s="20" t="str">
        <f t="shared" si="21"/>
        <v/>
      </c>
      <c r="Y336" s="61">
        <f>IF(B336&lt;&gt;"",IF(COUNTA(I336,L336)=2,0,1),0)</f>
        <v>0</v>
      </c>
      <c r="Z336" s="20"/>
      <c r="AA336" s="20"/>
      <c r="AB336" s="20" t="str">
        <f>IF(ISERROR(VLOOKUP(X337,#REF!,AC338,0)*AD337),"",VLOOKUP(X337,#REF!,AC338,0)*AD337)</f>
        <v/>
      </c>
      <c r="AC336" s="20" t="str">
        <f t="shared" si="22"/>
        <v/>
      </c>
      <c r="AD336" s="20" t="str">
        <f t="shared" si="23"/>
        <v/>
      </c>
      <c r="AE336" s="4"/>
      <c r="AF336" s="4"/>
      <c r="AG336" s="4"/>
      <c r="AH336" s="4"/>
    </row>
    <row r="337" spans="1:34" ht="27" customHeight="1" x14ac:dyDescent="0.25">
      <c r="A337" s="256"/>
      <c r="B337" s="238"/>
      <c r="C337" s="239"/>
      <c r="D337" s="239"/>
      <c r="E337" s="240"/>
      <c r="F337" s="258"/>
      <c r="G337" s="258"/>
      <c r="H337" s="81" t="str">
        <f>IF(加入依頼書!H337="","",加入依頼書!H337)</f>
        <v/>
      </c>
      <c r="I337" s="87"/>
      <c r="J337" s="87"/>
      <c r="K337" s="87"/>
      <c r="L337" s="262"/>
      <c r="M337" s="263"/>
      <c r="N337" s="264"/>
      <c r="O337" s="251"/>
      <c r="P337" s="252"/>
      <c r="Q337" s="254"/>
      <c r="X337" s="20" t="str">
        <f t="shared" si="21"/>
        <v/>
      </c>
      <c r="Y337" s="61"/>
      <c r="Z337" s="20"/>
      <c r="AC337" s="20" t="str">
        <f t="shared" si="22"/>
        <v/>
      </c>
      <c r="AD337" s="20" t="str">
        <f t="shared" si="23"/>
        <v/>
      </c>
      <c r="AF337" s="4"/>
      <c r="AG337" s="4"/>
      <c r="AH337" s="4"/>
    </row>
    <row r="338" spans="1:34" ht="14.25" customHeight="1" x14ac:dyDescent="0.25">
      <c r="A338" s="255">
        <v>158</v>
      </c>
      <c r="B338" s="235" t="str">
        <f>IF(加入依頼書!B338="","",加入依頼書!B338)</f>
        <v/>
      </c>
      <c r="C338" s="236"/>
      <c r="D338" s="236"/>
      <c r="E338" s="237"/>
      <c r="F338" s="257" t="str">
        <f>IF(加入依頼書!F338="","",加入依頼書!F338)</f>
        <v/>
      </c>
      <c r="G338" s="257" t="str">
        <f>IF(加入依頼書!G338="","",加入依頼書!G338)</f>
        <v/>
      </c>
      <c r="H338" s="80" t="str">
        <f>加入依頼書!H338</f>
        <v>（西暦）</v>
      </c>
      <c r="I338" s="86"/>
      <c r="J338" s="87"/>
      <c r="K338" s="87"/>
      <c r="L338" s="259"/>
      <c r="M338" s="260"/>
      <c r="N338" s="261"/>
      <c r="O338" s="249" t="str">
        <f>IF(加入依頼書!U338="","",加入依頼書!U338)</f>
        <v/>
      </c>
      <c r="P338" s="250"/>
      <c r="Q338" s="253" t="str">
        <f>IF(B338="","",IF(入国状況=1,IF(AND(入国予定日&lt;=DATEVALUE("2025/9/30"),L338&gt;=DATEVALUE("2025/10/1")),"保険料が追加で発生します",""),""))</f>
        <v/>
      </c>
      <c r="X338" s="20" t="str">
        <f t="shared" si="21"/>
        <v/>
      </c>
      <c r="Y338" s="61">
        <f>IF(B338&lt;&gt;"",IF(COUNTA(I338,L338)=2,0,1),0)</f>
        <v>0</v>
      </c>
      <c r="Z338" s="20"/>
      <c r="AA338" s="20"/>
      <c r="AB338" s="20" t="str">
        <f>IF(ISERROR(VLOOKUP(X339,#REF!,AC340,0)*AD339),"",VLOOKUP(X339,#REF!,AC340,0)*AD339)</f>
        <v/>
      </c>
      <c r="AC338" s="20" t="str">
        <f t="shared" si="22"/>
        <v/>
      </c>
      <c r="AD338" s="20" t="str">
        <f t="shared" si="23"/>
        <v/>
      </c>
      <c r="AE338" s="4"/>
      <c r="AF338" s="4"/>
      <c r="AG338" s="4"/>
      <c r="AH338" s="4"/>
    </row>
    <row r="339" spans="1:34" ht="27" customHeight="1" x14ac:dyDescent="0.25">
      <c r="A339" s="256"/>
      <c r="B339" s="238"/>
      <c r="C339" s="239"/>
      <c r="D339" s="239"/>
      <c r="E339" s="240"/>
      <c r="F339" s="258"/>
      <c r="G339" s="258"/>
      <c r="H339" s="81" t="str">
        <f>IF(加入依頼書!H339="","",加入依頼書!H339)</f>
        <v/>
      </c>
      <c r="I339" s="87"/>
      <c r="J339" s="87"/>
      <c r="K339" s="87"/>
      <c r="L339" s="262"/>
      <c r="M339" s="263"/>
      <c r="N339" s="264"/>
      <c r="O339" s="251"/>
      <c r="P339" s="252"/>
      <c r="Q339" s="254"/>
      <c r="X339" s="20" t="str">
        <f t="shared" si="21"/>
        <v/>
      </c>
      <c r="Y339" s="61"/>
      <c r="Z339" s="20"/>
      <c r="AA339" s="20"/>
      <c r="AB339" s="20" t="str">
        <f>IF(ISERROR(VLOOKUP(X340,#REF!,AC341,0)*AD340),"",VLOOKUP(X340,#REF!,AC341,0)*AD340)</f>
        <v/>
      </c>
      <c r="AC339" s="20" t="str">
        <f t="shared" si="22"/>
        <v/>
      </c>
      <c r="AD339" s="20" t="str">
        <f t="shared" si="23"/>
        <v/>
      </c>
      <c r="AE339" s="4"/>
      <c r="AF339" s="4"/>
      <c r="AG339" s="4"/>
      <c r="AH339" s="4"/>
    </row>
    <row r="340" spans="1:34" ht="14.25" customHeight="1" x14ac:dyDescent="0.25">
      <c r="A340" s="255">
        <v>159</v>
      </c>
      <c r="B340" s="235" t="str">
        <f>IF(加入依頼書!B340="","",加入依頼書!B340)</f>
        <v/>
      </c>
      <c r="C340" s="236"/>
      <c r="D340" s="236"/>
      <c r="E340" s="237"/>
      <c r="F340" s="257" t="str">
        <f>IF(加入依頼書!F340="","",加入依頼書!F340)</f>
        <v/>
      </c>
      <c r="G340" s="257" t="str">
        <f>IF(加入依頼書!G340="","",加入依頼書!G340)</f>
        <v/>
      </c>
      <c r="H340" s="80" t="str">
        <f>加入依頼書!H340</f>
        <v>（西暦）</v>
      </c>
      <c r="I340" s="86"/>
      <c r="J340" s="87"/>
      <c r="K340" s="87"/>
      <c r="L340" s="259"/>
      <c r="M340" s="260"/>
      <c r="N340" s="261"/>
      <c r="O340" s="249" t="str">
        <f>IF(加入依頼書!U340="","",加入依頼書!U340)</f>
        <v/>
      </c>
      <c r="P340" s="250"/>
      <c r="Q340" s="253" t="str">
        <f>IF(B340="","",IF(入国状況=1,IF(AND(入国予定日&lt;=DATEVALUE("2025/9/30"),L340&gt;=DATEVALUE("2025/10/1")),"保険料が追加で発生します",""),""))</f>
        <v/>
      </c>
      <c r="X340" s="20" t="str">
        <f t="shared" si="21"/>
        <v/>
      </c>
      <c r="Y340" s="61">
        <f>IF(B340&lt;&gt;"",IF(COUNTA(I340,L340)=2,0,1),0)</f>
        <v>0</v>
      </c>
      <c r="Z340" s="20"/>
      <c r="AA340" s="20"/>
      <c r="AB340" s="20" t="str">
        <f>IF(ISERROR(VLOOKUP(X341,#REF!,AC342,0)*AD341),"",VLOOKUP(X341,#REF!,AC342,0)*AD341)</f>
        <v/>
      </c>
      <c r="AC340" s="20" t="str">
        <f t="shared" si="22"/>
        <v/>
      </c>
      <c r="AD340" s="20" t="str">
        <f t="shared" si="23"/>
        <v/>
      </c>
      <c r="AE340" s="4"/>
      <c r="AF340" s="4"/>
      <c r="AG340" s="4"/>
      <c r="AH340" s="4"/>
    </row>
    <row r="341" spans="1:34" ht="27" customHeight="1" x14ac:dyDescent="0.25">
      <c r="A341" s="256"/>
      <c r="B341" s="238"/>
      <c r="C341" s="239"/>
      <c r="D341" s="239"/>
      <c r="E341" s="240"/>
      <c r="F341" s="258"/>
      <c r="G341" s="258"/>
      <c r="H341" s="81" t="str">
        <f>IF(加入依頼書!H341="","",加入依頼書!H341)</f>
        <v/>
      </c>
      <c r="I341" s="87"/>
      <c r="J341" s="87"/>
      <c r="K341" s="87"/>
      <c r="L341" s="262"/>
      <c r="M341" s="263"/>
      <c r="N341" s="264"/>
      <c r="O341" s="251"/>
      <c r="P341" s="252"/>
      <c r="Q341" s="254"/>
      <c r="X341" s="20" t="str">
        <f t="shared" si="21"/>
        <v/>
      </c>
      <c r="Y341" s="61"/>
      <c r="Z341" s="20"/>
      <c r="AA341" s="20"/>
      <c r="AB341" s="20" t="str">
        <f>IF(ISERROR(VLOOKUP(X342,#REF!,AC343,0)*AD342),"",VLOOKUP(X342,#REF!,AC343,0)*AD342)</f>
        <v/>
      </c>
      <c r="AC341" s="20" t="str">
        <f t="shared" si="22"/>
        <v/>
      </c>
      <c r="AD341" s="20" t="str">
        <f t="shared" si="23"/>
        <v/>
      </c>
      <c r="AE341" s="4"/>
      <c r="AF341" s="4"/>
      <c r="AG341" s="4"/>
      <c r="AH341" s="4"/>
    </row>
    <row r="342" spans="1:34" ht="14.25" customHeight="1" x14ac:dyDescent="0.25">
      <c r="A342" s="255">
        <v>160</v>
      </c>
      <c r="B342" s="235" t="str">
        <f>IF(加入依頼書!B342="","",加入依頼書!B342)</f>
        <v/>
      </c>
      <c r="C342" s="236"/>
      <c r="D342" s="236"/>
      <c r="E342" s="237"/>
      <c r="F342" s="257" t="str">
        <f>IF(加入依頼書!F342="","",加入依頼書!F342)</f>
        <v/>
      </c>
      <c r="G342" s="257" t="str">
        <f>IF(加入依頼書!G342="","",加入依頼書!G342)</f>
        <v/>
      </c>
      <c r="H342" s="80" t="str">
        <f>加入依頼書!H342</f>
        <v>（西暦）</v>
      </c>
      <c r="I342" s="86"/>
      <c r="J342" s="87"/>
      <c r="K342" s="87"/>
      <c r="L342" s="259"/>
      <c r="M342" s="260"/>
      <c r="N342" s="261"/>
      <c r="O342" s="249" t="str">
        <f>IF(加入依頼書!U342="","",加入依頼書!U342)</f>
        <v/>
      </c>
      <c r="P342" s="250"/>
      <c r="Q342" s="253" t="str">
        <f>IF(B342="","",IF(入国状況=1,IF(AND(入国予定日&lt;=DATEVALUE("2025/9/30"),L342&gt;=DATEVALUE("2025/10/1")),"保険料が追加で発生します",""),""))</f>
        <v/>
      </c>
      <c r="X342" s="20" t="str">
        <f t="shared" si="21"/>
        <v/>
      </c>
      <c r="Y342" s="61">
        <f>IF(B342&lt;&gt;"",IF(COUNTA(I342,L342)=2,0,1),0)</f>
        <v>0</v>
      </c>
      <c r="Z342" s="20"/>
      <c r="AA342" s="20"/>
      <c r="AB342" s="20" t="str">
        <f>IF(ISERROR(VLOOKUP(X343,#REF!,AC344,0)*AD343),"",VLOOKUP(X343,#REF!,AC344,0)*AD343)</f>
        <v/>
      </c>
      <c r="AC342" s="20" t="str">
        <f t="shared" si="22"/>
        <v/>
      </c>
      <c r="AD342" s="20" t="str">
        <f t="shared" si="23"/>
        <v/>
      </c>
      <c r="AE342" s="4"/>
      <c r="AF342" s="4"/>
      <c r="AG342" s="4"/>
      <c r="AH342" s="4"/>
    </row>
    <row r="343" spans="1:34" ht="27" customHeight="1" x14ac:dyDescent="0.25">
      <c r="A343" s="256"/>
      <c r="B343" s="238"/>
      <c r="C343" s="239"/>
      <c r="D343" s="239"/>
      <c r="E343" s="240"/>
      <c r="F343" s="258"/>
      <c r="G343" s="258"/>
      <c r="H343" s="81" t="str">
        <f>IF(加入依頼書!H343="","",加入依頼書!H343)</f>
        <v/>
      </c>
      <c r="I343" s="87"/>
      <c r="J343" s="87"/>
      <c r="K343" s="87"/>
      <c r="L343" s="262"/>
      <c r="M343" s="263"/>
      <c r="N343" s="264"/>
      <c r="O343" s="251"/>
      <c r="P343" s="252"/>
      <c r="Q343" s="254"/>
      <c r="X343" s="20" t="str">
        <f t="shared" si="21"/>
        <v/>
      </c>
      <c r="Y343" s="61"/>
      <c r="Z343" s="20"/>
      <c r="AA343" s="20"/>
      <c r="AB343" s="20" t="str">
        <f>IF(ISERROR(VLOOKUP(X344,#REF!,AC345,0)*AD344),"",VLOOKUP(X344,#REF!,AC345,0)*AD344)</f>
        <v/>
      </c>
      <c r="AC343" s="20" t="str">
        <f t="shared" si="22"/>
        <v/>
      </c>
      <c r="AD343" s="20" t="str">
        <f t="shared" si="23"/>
        <v/>
      </c>
      <c r="AE343" s="4"/>
      <c r="AF343" s="4"/>
      <c r="AG343" s="4"/>
      <c r="AH343" s="4"/>
    </row>
    <row r="344" spans="1:34" ht="14.25" customHeight="1" x14ac:dyDescent="0.25">
      <c r="A344" s="255">
        <v>161</v>
      </c>
      <c r="B344" s="235" t="str">
        <f>IF(加入依頼書!B344="","",加入依頼書!B344)</f>
        <v/>
      </c>
      <c r="C344" s="236"/>
      <c r="D344" s="236"/>
      <c r="E344" s="237"/>
      <c r="F344" s="257" t="str">
        <f>IF(加入依頼書!F344="","",加入依頼書!F344)</f>
        <v/>
      </c>
      <c r="G344" s="257" t="str">
        <f>IF(加入依頼書!G344="","",加入依頼書!G344)</f>
        <v/>
      </c>
      <c r="H344" s="80" t="str">
        <f>加入依頼書!H344</f>
        <v>（西暦）</v>
      </c>
      <c r="I344" s="86"/>
      <c r="J344" s="87"/>
      <c r="K344" s="87"/>
      <c r="L344" s="259"/>
      <c r="M344" s="260"/>
      <c r="N344" s="261"/>
      <c r="O344" s="249" t="str">
        <f>IF(加入依頼書!U344="","",加入依頼書!U344)</f>
        <v/>
      </c>
      <c r="P344" s="250"/>
      <c r="Q344" s="253" t="str">
        <f>IF(B344="","",IF(入国状況=1,IF(AND(入国予定日&lt;=DATEVALUE("2025/9/30"),L344&gt;=DATEVALUE("2025/10/1")),"保険料が追加で発生します",""),""))</f>
        <v/>
      </c>
      <c r="X344" s="20" t="str">
        <f t="shared" si="21"/>
        <v/>
      </c>
      <c r="Y344" s="61">
        <f>IF(B344&lt;&gt;"",IF(COUNTA(I344,L344)=2,0,1),0)</f>
        <v>0</v>
      </c>
      <c r="Z344" s="20"/>
      <c r="AA344" s="20"/>
      <c r="AB344" s="20" t="str">
        <f>IF(ISERROR(VLOOKUP(X345,#REF!,AC346,0)*AD345),"",VLOOKUP(X345,#REF!,AC346,0)*AD345)</f>
        <v/>
      </c>
      <c r="AC344" s="20" t="str">
        <f t="shared" si="22"/>
        <v/>
      </c>
      <c r="AD344" s="20" t="str">
        <f t="shared" si="23"/>
        <v/>
      </c>
      <c r="AE344" s="4"/>
      <c r="AF344" s="4"/>
      <c r="AG344" s="4"/>
      <c r="AH344" s="4"/>
    </row>
    <row r="345" spans="1:34" ht="27" customHeight="1" x14ac:dyDescent="0.25">
      <c r="A345" s="256"/>
      <c r="B345" s="238"/>
      <c r="C345" s="239"/>
      <c r="D345" s="239"/>
      <c r="E345" s="240"/>
      <c r="F345" s="258"/>
      <c r="G345" s="258"/>
      <c r="H345" s="81" t="str">
        <f>IF(加入依頼書!H345="","",加入依頼書!H345)</f>
        <v/>
      </c>
      <c r="I345" s="87"/>
      <c r="J345" s="87"/>
      <c r="K345" s="87"/>
      <c r="L345" s="262"/>
      <c r="M345" s="263"/>
      <c r="N345" s="264"/>
      <c r="O345" s="251"/>
      <c r="P345" s="252"/>
      <c r="Q345" s="254"/>
      <c r="X345" s="20" t="str">
        <f t="shared" si="21"/>
        <v/>
      </c>
      <c r="Y345" s="61"/>
      <c r="Z345" s="20"/>
      <c r="AA345" s="20"/>
      <c r="AB345" s="20" t="str">
        <f>IF(ISERROR(VLOOKUP(X346,#REF!,AC347,0)*AD346),"",VLOOKUP(X346,#REF!,AC347,0)*AD346)</f>
        <v/>
      </c>
      <c r="AC345" s="20" t="str">
        <f t="shared" si="22"/>
        <v/>
      </c>
      <c r="AD345" s="20" t="str">
        <f t="shared" si="23"/>
        <v/>
      </c>
      <c r="AE345" s="4"/>
      <c r="AF345" s="4"/>
      <c r="AG345" s="4"/>
      <c r="AH345" s="4"/>
    </row>
    <row r="346" spans="1:34" ht="14.25" customHeight="1" x14ac:dyDescent="0.25">
      <c r="A346" s="255">
        <v>162</v>
      </c>
      <c r="B346" s="235" t="str">
        <f>IF(加入依頼書!B346="","",加入依頼書!B346)</f>
        <v/>
      </c>
      <c r="C346" s="236"/>
      <c r="D346" s="236"/>
      <c r="E346" s="237"/>
      <c r="F346" s="257" t="str">
        <f>IF(加入依頼書!F346="","",加入依頼書!F346)</f>
        <v/>
      </c>
      <c r="G346" s="257" t="str">
        <f>IF(加入依頼書!G346="","",加入依頼書!G346)</f>
        <v/>
      </c>
      <c r="H346" s="80" t="str">
        <f>加入依頼書!H346</f>
        <v>（西暦）</v>
      </c>
      <c r="I346" s="86"/>
      <c r="J346" s="87"/>
      <c r="K346" s="87"/>
      <c r="L346" s="259"/>
      <c r="M346" s="260"/>
      <c r="N346" s="261"/>
      <c r="O346" s="249" t="str">
        <f>IF(加入依頼書!U346="","",加入依頼書!U346)</f>
        <v/>
      </c>
      <c r="P346" s="250"/>
      <c r="Q346" s="253" t="str">
        <f>IF(B346="","",IF(入国状況=1,IF(AND(入国予定日&lt;=DATEVALUE("2025/9/30"),L346&gt;=DATEVALUE("2025/10/1")),"保険料が追加で発生します",""),""))</f>
        <v/>
      </c>
      <c r="X346" s="20" t="str">
        <f t="shared" si="21"/>
        <v/>
      </c>
      <c r="Y346" s="61">
        <f>IF(B346&lt;&gt;"",IF(COUNTA(I346,L346)=2,0,1),0)</f>
        <v>0</v>
      </c>
      <c r="Z346" s="20"/>
      <c r="AA346" s="20"/>
      <c r="AB346" s="20" t="str">
        <f>IF(ISERROR(VLOOKUP(X347,#REF!,AC348,0)*AD347),"",VLOOKUP(X347,#REF!,AC348,0)*AD347)</f>
        <v/>
      </c>
      <c r="AC346" s="20" t="str">
        <f t="shared" si="22"/>
        <v/>
      </c>
      <c r="AD346" s="20" t="str">
        <f t="shared" si="23"/>
        <v/>
      </c>
      <c r="AE346" s="4"/>
      <c r="AF346" s="4"/>
      <c r="AG346" s="4"/>
      <c r="AH346" s="4"/>
    </row>
    <row r="347" spans="1:34" ht="27" customHeight="1" x14ac:dyDescent="0.25">
      <c r="A347" s="256"/>
      <c r="B347" s="238"/>
      <c r="C347" s="239"/>
      <c r="D347" s="239"/>
      <c r="E347" s="240"/>
      <c r="F347" s="258"/>
      <c r="G347" s="258"/>
      <c r="H347" s="81" t="str">
        <f>IF(加入依頼書!H347="","",加入依頼書!H347)</f>
        <v/>
      </c>
      <c r="I347" s="87"/>
      <c r="J347" s="87"/>
      <c r="K347" s="87"/>
      <c r="L347" s="262"/>
      <c r="M347" s="263"/>
      <c r="N347" s="264"/>
      <c r="O347" s="251"/>
      <c r="P347" s="252"/>
      <c r="Q347" s="254"/>
      <c r="X347" s="20" t="str">
        <f t="shared" si="21"/>
        <v/>
      </c>
      <c r="Y347" s="61"/>
      <c r="Z347" s="20"/>
      <c r="AC347" s="20" t="str">
        <f t="shared" si="22"/>
        <v/>
      </c>
      <c r="AD347" s="20" t="str">
        <f t="shared" si="23"/>
        <v/>
      </c>
      <c r="AF347" s="4"/>
      <c r="AG347" s="4"/>
      <c r="AH347" s="4"/>
    </row>
    <row r="348" spans="1:34" ht="14.25" customHeight="1" x14ac:dyDescent="0.25">
      <c r="A348" s="255">
        <v>163</v>
      </c>
      <c r="B348" s="235" t="str">
        <f>IF(加入依頼書!B348="","",加入依頼書!B348)</f>
        <v/>
      </c>
      <c r="C348" s="236"/>
      <c r="D348" s="236"/>
      <c r="E348" s="237"/>
      <c r="F348" s="257" t="str">
        <f>IF(加入依頼書!F348="","",加入依頼書!F348)</f>
        <v/>
      </c>
      <c r="G348" s="257" t="str">
        <f>IF(加入依頼書!G348="","",加入依頼書!G348)</f>
        <v/>
      </c>
      <c r="H348" s="80" t="str">
        <f>加入依頼書!H348</f>
        <v>（西暦）</v>
      </c>
      <c r="I348" s="86"/>
      <c r="J348" s="87"/>
      <c r="K348" s="87"/>
      <c r="L348" s="259"/>
      <c r="M348" s="260"/>
      <c r="N348" s="261"/>
      <c r="O348" s="249" t="str">
        <f>IF(加入依頼書!U348="","",加入依頼書!U348)</f>
        <v/>
      </c>
      <c r="P348" s="250"/>
      <c r="Q348" s="253" t="str">
        <f>IF(B348="","",IF(入国状況=1,IF(AND(入国予定日&lt;=DATEVALUE("2025/9/30"),L348&gt;=DATEVALUE("2025/10/1")),"保険料が追加で発生します",""),""))</f>
        <v/>
      </c>
      <c r="X348" s="20" t="str">
        <f t="shared" si="21"/>
        <v/>
      </c>
      <c r="Y348" s="61">
        <f>IF(B348&lt;&gt;"",IF(COUNTA(I348,L348)=2,0,1),0)</f>
        <v>0</v>
      </c>
      <c r="Z348" s="20"/>
      <c r="AA348" s="20"/>
      <c r="AB348" s="20" t="str">
        <f>IF(ISERROR(VLOOKUP(X349,#REF!,AC350,0)*AD349),"",VLOOKUP(X349,#REF!,AC350,0)*AD349)</f>
        <v/>
      </c>
      <c r="AC348" s="20" t="str">
        <f t="shared" si="22"/>
        <v/>
      </c>
      <c r="AD348" s="20" t="str">
        <f t="shared" si="23"/>
        <v/>
      </c>
      <c r="AE348" s="4"/>
      <c r="AF348" s="4"/>
      <c r="AG348" s="4"/>
      <c r="AH348" s="4"/>
    </row>
    <row r="349" spans="1:34" ht="27" customHeight="1" x14ac:dyDescent="0.25">
      <c r="A349" s="256"/>
      <c r="B349" s="238"/>
      <c r="C349" s="239"/>
      <c r="D349" s="239"/>
      <c r="E349" s="240"/>
      <c r="F349" s="258"/>
      <c r="G349" s="258"/>
      <c r="H349" s="81" t="str">
        <f>IF(加入依頼書!H349="","",加入依頼書!H349)</f>
        <v/>
      </c>
      <c r="I349" s="87"/>
      <c r="J349" s="87"/>
      <c r="K349" s="87"/>
      <c r="L349" s="262"/>
      <c r="M349" s="263"/>
      <c r="N349" s="264"/>
      <c r="O349" s="251"/>
      <c r="P349" s="252"/>
      <c r="Q349" s="254"/>
      <c r="X349" s="20" t="str">
        <f t="shared" si="21"/>
        <v/>
      </c>
      <c r="Y349" s="61"/>
      <c r="Z349" s="20"/>
      <c r="AA349" s="20"/>
      <c r="AB349" s="20" t="str">
        <f>IF(ISERROR(VLOOKUP(X350,#REF!,AC351,0)*AD350),"",VLOOKUP(X350,#REF!,AC351,0)*AD350)</f>
        <v/>
      </c>
      <c r="AC349" s="20" t="str">
        <f t="shared" si="22"/>
        <v/>
      </c>
      <c r="AD349" s="20" t="str">
        <f t="shared" si="23"/>
        <v/>
      </c>
      <c r="AE349" s="4"/>
      <c r="AF349" s="4"/>
      <c r="AG349" s="4"/>
      <c r="AH349" s="4"/>
    </row>
    <row r="350" spans="1:34" ht="14.25" customHeight="1" x14ac:dyDescent="0.25">
      <c r="A350" s="255">
        <v>164</v>
      </c>
      <c r="B350" s="235" t="str">
        <f>IF(加入依頼書!B350="","",加入依頼書!B350)</f>
        <v/>
      </c>
      <c r="C350" s="236"/>
      <c r="D350" s="236"/>
      <c r="E350" s="237"/>
      <c r="F350" s="257" t="str">
        <f>IF(加入依頼書!F350="","",加入依頼書!F350)</f>
        <v/>
      </c>
      <c r="G350" s="257" t="str">
        <f>IF(加入依頼書!G350="","",加入依頼書!G350)</f>
        <v/>
      </c>
      <c r="H350" s="80" t="str">
        <f>加入依頼書!H350</f>
        <v>（西暦）</v>
      </c>
      <c r="I350" s="86"/>
      <c r="J350" s="87"/>
      <c r="K350" s="87"/>
      <c r="L350" s="259"/>
      <c r="M350" s="260"/>
      <c r="N350" s="261"/>
      <c r="O350" s="249" t="str">
        <f>IF(加入依頼書!U350="","",加入依頼書!U350)</f>
        <v/>
      </c>
      <c r="P350" s="250"/>
      <c r="Q350" s="253" t="str">
        <f>IF(B350="","",IF(入国状況=1,IF(AND(入国予定日&lt;=DATEVALUE("2025/9/30"),L350&gt;=DATEVALUE("2025/10/1")),"保険料が追加で発生します",""),""))</f>
        <v/>
      </c>
      <c r="X350" s="20" t="str">
        <f t="shared" si="21"/>
        <v/>
      </c>
      <c r="Y350" s="61">
        <f>IF(B350&lt;&gt;"",IF(COUNTA(I350,L350)=2,0,1),0)</f>
        <v>0</v>
      </c>
      <c r="Z350" s="20"/>
      <c r="AA350" s="20"/>
      <c r="AB350" s="20" t="str">
        <f>IF(ISERROR(VLOOKUP(X351,#REF!,AC352,0)*AD351),"",VLOOKUP(X351,#REF!,AC352,0)*AD351)</f>
        <v/>
      </c>
      <c r="AC350" s="20" t="str">
        <f t="shared" si="22"/>
        <v/>
      </c>
      <c r="AD350" s="20" t="str">
        <f t="shared" si="23"/>
        <v/>
      </c>
      <c r="AE350" s="4"/>
      <c r="AF350" s="4"/>
      <c r="AG350" s="4"/>
      <c r="AH350" s="4"/>
    </row>
    <row r="351" spans="1:34" ht="27" customHeight="1" x14ac:dyDescent="0.25">
      <c r="A351" s="256"/>
      <c r="B351" s="238"/>
      <c r="C351" s="239"/>
      <c r="D351" s="239"/>
      <c r="E351" s="240"/>
      <c r="F351" s="258"/>
      <c r="G351" s="258"/>
      <c r="H351" s="81" t="str">
        <f>IF(加入依頼書!H351="","",加入依頼書!H351)</f>
        <v/>
      </c>
      <c r="I351" s="87"/>
      <c r="J351" s="87"/>
      <c r="K351" s="87"/>
      <c r="L351" s="262"/>
      <c r="M351" s="263"/>
      <c r="N351" s="264"/>
      <c r="O351" s="251"/>
      <c r="P351" s="252"/>
      <c r="Q351" s="254"/>
      <c r="X351" s="20" t="str">
        <f t="shared" si="21"/>
        <v/>
      </c>
      <c r="Y351" s="61"/>
      <c r="Z351" s="20"/>
      <c r="AA351" s="20"/>
      <c r="AB351" s="20" t="str">
        <f>IF(ISERROR(VLOOKUP(X352,#REF!,AC353,0)*AD352),"",VLOOKUP(X352,#REF!,AC353,0)*AD352)</f>
        <v/>
      </c>
      <c r="AC351" s="20" t="str">
        <f t="shared" si="22"/>
        <v/>
      </c>
      <c r="AD351" s="20" t="str">
        <f t="shared" si="23"/>
        <v/>
      </c>
      <c r="AE351" s="4"/>
      <c r="AF351" s="4"/>
      <c r="AG351" s="4"/>
      <c r="AH351" s="4"/>
    </row>
    <row r="352" spans="1:34" ht="14.25" customHeight="1" x14ac:dyDescent="0.25">
      <c r="A352" s="255">
        <v>165</v>
      </c>
      <c r="B352" s="235" t="str">
        <f>IF(加入依頼書!B352="","",加入依頼書!B352)</f>
        <v/>
      </c>
      <c r="C352" s="236"/>
      <c r="D352" s="236"/>
      <c r="E352" s="237"/>
      <c r="F352" s="257" t="str">
        <f>IF(加入依頼書!F352="","",加入依頼書!F352)</f>
        <v/>
      </c>
      <c r="G352" s="257" t="str">
        <f>IF(加入依頼書!G352="","",加入依頼書!G352)</f>
        <v/>
      </c>
      <c r="H352" s="80" t="str">
        <f>加入依頼書!H352</f>
        <v>（西暦）</v>
      </c>
      <c r="I352" s="86"/>
      <c r="J352" s="87"/>
      <c r="K352" s="87"/>
      <c r="L352" s="259"/>
      <c r="M352" s="260"/>
      <c r="N352" s="261"/>
      <c r="O352" s="249" t="str">
        <f>IF(加入依頼書!U352="","",加入依頼書!U352)</f>
        <v/>
      </c>
      <c r="P352" s="250"/>
      <c r="Q352" s="253" t="str">
        <f>IF(B352="","",IF(入国状況=1,IF(AND(入国予定日&lt;=DATEVALUE("2025/9/30"),L352&gt;=DATEVALUE("2025/10/1")),"保険料が追加で発生します",""),""))</f>
        <v/>
      </c>
      <c r="X352" s="20" t="str">
        <f t="shared" si="21"/>
        <v/>
      </c>
      <c r="Y352" s="61">
        <f>IF(B352&lt;&gt;"",IF(COUNTA(I352,L352)=2,0,1),0)</f>
        <v>0</v>
      </c>
      <c r="Z352" s="20"/>
      <c r="AA352" s="20"/>
      <c r="AB352" s="20" t="str">
        <f>IF(ISERROR(VLOOKUP(X353,#REF!,AC354,0)*AD353),"",VLOOKUP(X353,#REF!,AC354,0)*AD353)</f>
        <v/>
      </c>
      <c r="AC352" s="20" t="str">
        <f t="shared" si="22"/>
        <v/>
      </c>
      <c r="AD352" s="20" t="str">
        <f t="shared" si="23"/>
        <v/>
      </c>
      <c r="AE352" s="4"/>
      <c r="AF352" s="4"/>
      <c r="AG352" s="4"/>
      <c r="AH352" s="4"/>
    </row>
    <row r="353" spans="1:34" ht="27" customHeight="1" x14ac:dyDescent="0.25">
      <c r="A353" s="256"/>
      <c r="B353" s="238"/>
      <c r="C353" s="239"/>
      <c r="D353" s="239"/>
      <c r="E353" s="240"/>
      <c r="F353" s="258"/>
      <c r="G353" s="258"/>
      <c r="H353" s="81" t="str">
        <f>IF(加入依頼書!H353="","",加入依頼書!H353)</f>
        <v/>
      </c>
      <c r="I353" s="87"/>
      <c r="J353" s="87"/>
      <c r="K353" s="87"/>
      <c r="L353" s="262"/>
      <c r="M353" s="263"/>
      <c r="N353" s="264"/>
      <c r="O353" s="251"/>
      <c r="P353" s="252"/>
      <c r="Q353" s="254"/>
      <c r="X353" s="20" t="str">
        <f t="shared" si="21"/>
        <v/>
      </c>
      <c r="Y353" s="61"/>
      <c r="Z353" s="20"/>
      <c r="AA353" s="20"/>
      <c r="AB353" s="20" t="str">
        <f>IF(ISERROR(VLOOKUP(X354,#REF!,AC355,0)*AD354),"",VLOOKUP(X354,#REF!,AC355,0)*AD354)</f>
        <v/>
      </c>
      <c r="AC353" s="20" t="str">
        <f t="shared" si="22"/>
        <v/>
      </c>
      <c r="AD353" s="20" t="str">
        <f t="shared" si="23"/>
        <v/>
      </c>
      <c r="AE353" s="4"/>
      <c r="AF353" s="4"/>
      <c r="AG353" s="4"/>
      <c r="AH353" s="4"/>
    </row>
    <row r="354" spans="1:34" ht="14.25" customHeight="1" x14ac:dyDescent="0.25">
      <c r="A354" s="255">
        <v>166</v>
      </c>
      <c r="B354" s="235" t="str">
        <f>IF(加入依頼書!B354="","",加入依頼書!B354)</f>
        <v/>
      </c>
      <c r="C354" s="236"/>
      <c r="D354" s="236"/>
      <c r="E354" s="237"/>
      <c r="F354" s="257" t="str">
        <f>IF(加入依頼書!F354="","",加入依頼書!F354)</f>
        <v/>
      </c>
      <c r="G354" s="257" t="str">
        <f>IF(加入依頼書!G354="","",加入依頼書!G354)</f>
        <v/>
      </c>
      <c r="H354" s="80" t="str">
        <f>加入依頼書!H354</f>
        <v>（西暦）</v>
      </c>
      <c r="I354" s="86"/>
      <c r="J354" s="87"/>
      <c r="K354" s="87"/>
      <c r="L354" s="259"/>
      <c r="M354" s="260"/>
      <c r="N354" s="261"/>
      <c r="O354" s="249" t="str">
        <f>IF(加入依頼書!U354="","",加入依頼書!U354)</f>
        <v/>
      </c>
      <c r="P354" s="250"/>
      <c r="Q354" s="253" t="str">
        <f>IF(B354="","",IF(入国状況=1,IF(AND(入国予定日&lt;=DATEVALUE("2025/9/30"),L354&gt;=DATEVALUE("2025/10/1")),"保険料が追加で発生します",""),""))</f>
        <v/>
      </c>
      <c r="X354" s="20" t="str">
        <f t="shared" si="21"/>
        <v/>
      </c>
      <c r="Y354" s="61">
        <f>IF(B354&lt;&gt;"",IF(COUNTA(I354,L354)=2,0,1),0)</f>
        <v>0</v>
      </c>
      <c r="Z354" s="20"/>
      <c r="AA354" s="20"/>
      <c r="AB354" s="20" t="str">
        <f>IF(ISERROR(VLOOKUP(X355,#REF!,AC356,0)*AD355),"",VLOOKUP(X355,#REF!,AC356,0)*AD355)</f>
        <v/>
      </c>
      <c r="AC354" s="20" t="str">
        <f t="shared" si="22"/>
        <v/>
      </c>
      <c r="AD354" s="20" t="str">
        <f t="shared" si="23"/>
        <v/>
      </c>
      <c r="AE354" s="4"/>
      <c r="AF354" s="4"/>
      <c r="AG354" s="4"/>
      <c r="AH354" s="4"/>
    </row>
    <row r="355" spans="1:34" ht="27" customHeight="1" x14ac:dyDescent="0.25">
      <c r="A355" s="256"/>
      <c r="B355" s="238"/>
      <c r="C355" s="239"/>
      <c r="D355" s="239"/>
      <c r="E355" s="240"/>
      <c r="F355" s="258"/>
      <c r="G355" s="258"/>
      <c r="H355" s="81" t="str">
        <f>IF(加入依頼書!H355="","",加入依頼書!H355)</f>
        <v/>
      </c>
      <c r="I355" s="87"/>
      <c r="J355" s="87"/>
      <c r="K355" s="87"/>
      <c r="L355" s="262"/>
      <c r="M355" s="263"/>
      <c r="N355" s="264"/>
      <c r="O355" s="251"/>
      <c r="P355" s="252"/>
      <c r="Q355" s="254"/>
      <c r="X355" s="20" t="str">
        <f t="shared" si="21"/>
        <v/>
      </c>
      <c r="Y355" s="61"/>
      <c r="Z355" s="20"/>
      <c r="AA355" s="20"/>
      <c r="AB355" s="20" t="str">
        <f>IF(ISERROR(VLOOKUP(X356,#REF!,AC357,0)*AD356),"",VLOOKUP(X356,#REF!,AC357,0)*AD356)</f>
        <v/>
      </c>
      <c r="AC355" s="20" t="str">
        <f t="shared" si="22"/>
        <v/>
      </c>
      <c r="AD355" s="20" t="str">
        <f t="shared" si="23"/>
        <v/>
      </c>
      <c r="AE355" s="4"/>
      <c r="AF355" s="4"/>
      <c r="AG355" s="4"/>
      <c r="AH355" s="4"/>
    </row>
    <row r="356" spans="1:34" ht="14.25" customHeight="1" x14ac:dyDescent="0.25">
      <c r="A356" s="255">
        <v>167</v>
      </c>
      <c r="B356" s="235" t="str">
        <f>IF(加入依頼書!B356="","",加入依頼書!B356)</f>
        <v/>
      </c>
      <c r="C356" s="236"/>
      <c r="D356" s="236"/>
      <c r="E356" s="237"/>
      <c r="F356" s="257" t="str">
        <f>IF(加入依頼書!F356="","",加入依頼書!F356)</f>
        <v/>
      </c>
      <c r="G356" s="257" t="str">
        <f>IF(加入依頼書!G356="","",加入依頼書!G356)</f>
        <v/>
      </c>
      <c r="H356" s="80" t="str">
        <f>加入依頼書!H356</f>
        <v>（西暦）</v>
      </c>
      <c r="I356" s="86"/>
      <c r="J356" s="87"/>
      <c r="K356" s="87"/>
      <c r="L356" s="259"/>
      <c r="M356" s="260"/>
      <c r="N356" s="261"/>
      <c r="O356" s="249" t="str">
        <f>IF(加入依頼書!U356="","",加入依頼書!U356)</f>
        <v/>
      </c>
      <c r="P356" s="250"/>
      <c r="Q356" s="253" t="str">
        <f>IF(B356="","",IF(入国状況=1,IF(AND(入国予定日&lt;=DATEVALUE("2025/9/30"),L356&gt;=DATEVALUE("2025/10/1")),"保険料が追加で発生します",""),""))</f>
        <v/>
      </c>
      <c r="X356" s="20" t="str">
        <f t="shared" si="21"/>
        <v/>
      </c>
      <c r="Y356" s="61">
        <f>IF(B356&lt;&gt;"",IF(COUNTA(I356,L356)=2,0,1),0)</f>
        <v>0</v>
      </c>
      <c r="Z356" s="20"/>
      <c r="AA356" s="20"/>
      <c r="AB356" s="20" t="str">
        <f>IF(ISERROR(VLOOKUP(X357,#REF!,AC358,0)*AD357),"",VLOOKUP(X357,#REF!,AC358,0)*AD357)</f>
        <v/>
      </c>
      <c r="AC356" s="20" t="str">
        <f t="shared" si="22"/>
        <v/>
      </c>
      <c r="AD356" s="20" t="str">
        <f t="shared" si="23"/>
        <v/>
      </c>
      <c r="AE356" s="4"/>
      <c r="AF356" s="4"/>
      <c r="AG356" s="4"/>
      <c r="AH356" s="4"/>
    </row>
    <row r="357" spans="1:34" ht="27" customHeight="1" x14ac:dyDescent="0.25">
      <c r="A357" s="256"/>
      <c r="B357" s="238"/>
      <c r="C357" s="239"/>
      <c r="D357" s="239"/>
      <c r="E357" s="240"/>
      <c r="F357" s="258"/>
      <c r="G357" s="258"/>
      <c r="H357" s="81" t="str">
        <f>IF(加入依頼書!H357="","",加入依頼書!H357)</f>
        <v/>
      </c>
      <c r="I357" s="87"/>
      <c r="J357" s="87"/>
      <c r="K357" s="87"/>
      <c r="L357" s="262"/>
      <c r="M357" s="263"/>
      <c r="N357" s="264"/>
      <c r="O357" s="251"/>
      <c r="P357" s="252"/>
      <c r="Q357" s="254"/>
      <c r="X357" s="20" t="str">
        <f t="shared" si="21"/>
        <v/>
      </c>
      <c r="Y357" s="61"/>
      <c r="Z357" s="20"/>
      <c r="AC357" s="20" t="str">
        <f t="shared" si="22"/>
        <v/>
      </c>
      <c r="AD357" s="20" t="str">
        <f t="shared" si="23"/>
        <v/>
      </c>
      <c r="AF357" s="4"/>
      <c r="AG357" s="4"/>
      <c r="AH357" s="4"/>
    </row>
    <row r="358" spans="1:34" ht="14.25" customHeight="1" x14ac:dyDescent="0.25">
      <c r="A358" s="255">
        <v>168</v>
      </c>
      <c r="B358" s="235" t="str">
        <f>IF(加入依頼書!B358="","",加入依頼書!B358)</f>
        <v/>
      </c>
      <c r="C358" s="236"/>
      <c r="D358" s="236"/>
      <c r="E358" s="237"/>
      <c r="F358" s="257" t="str">
        <f>IF(加入依頼書!F358="","",加入依頼書!F358)</f>
        <v/>
      </c>
      <c r="G358" s="257" t="str">
        <f>IF(加入依頼書!G358="","",加入依頼書!G358)</f>
        <v/>
      </c>
      <c r="H358" s="80" t="str">
        <f>加入依頼書!H358</f>
        <v>（西暦）</v>
      </c>
      <c r="I358" s="86"/>
      <c r="J358" s="87"/>
      <c r="K358" s="87"/>
      <c r="L358" s="259"/>
      <c r="M358" s="260"/>
      <c r="N358" s="261"/>
      <c r="O358" s="249" t="str">
        <f>IF(加入依頼書!U358="","",加入依頼書!U358)</f>
        <v/>
      </c>
      <c r="P358" s="250"/>
      <c r="Q358" s="253" t="str">
        <f>IF(B358="","",IF(入国状況=1,IF(AND(入国予定日&lt;=DATEVALUE("2025/9/30"),L358&gt;=DATEVALUE("2025/10/1")),"保険料が追加で発生します",""),""))</f>
        <v/>
      </c>
      <c r="X358" s="20" t="str">
        <f t="shared" si="21"/>
        <v/>
      </c>
      <c r="Y358" s="61">
        <f>IF(B358&lt;&gt;"",IF(COUNTA(I358,L358)=2,0,1),0)</f>
        <v>0</v>
      </c>
      <c r="Z358" s="20"/>
      <c r="AA358" s="20"/>
      <c r="AB358" s="20" t="str">
        <f>IF(ISERROR(VLOOKUP(X359,#REF!,AC360,0)*AD359),"",VLOOKUP(X359,#REF!,AC360,0)*AD359)</f>
        <v/>
      </c>
      <c r="AC358" s="20" t="str">
        <f t="shared" si="22"/>
        <v/>
      </c>
      <c r="AD358" s="20" t="str">
        <f t="shared" si="23"/>
        <v/>
      </c>
      <c r="AE358" s="4"/>
      <c r="AF358" s="4"/>
      <c r="AG358" s="4"/>
      <c r="AH358" s="4"/>
    </row>
    <row r="359" spans="1:34" ht="27" customHeight="1" x14ac:dyDescent="0.25">
      <c r="A359" s="256"/>
      <c r="B359" s="238"/>
      <c r="C359" s="239"/>
      <c r="D359" s="239"/>
      <c r="E359" s="240"/>
      <c r="F359" s="258"/>
      <c r="G359" s="258"/>
      <c r="H359" s="81" t="str">
        <f>IF(加入依頼書!H359="","",加入依頼書!H359)</f>
        <v/>
      </c>
      <c r="I359" s="87"/>
      <c r="J359" s="87"/>
      <c r="K359" s="87"/>
      <c r="L359" s="262"/>
      <c r="M359" s="263"/>
      <c r="N359" s="264"/>
      <c r="O359" s="251"/>
      <c r="P359" s="252"/>
      <c r="Q359" s="254"/>
      <c r="X359" s="20" t="str">
        <f t="shared" si="21"/>
        <v/>
      </c>
      <c r="Y359" s="61"/>
      <c r="Z359" s="20"/>
      <c r="AC359" s="20" t="str">
        <f t="shared" si="22"/>
        <v/>
      </c>
      <c r="AD359" s="20" t="str">
        <f t="shared" si="23"/>
        <v/>
      </c>
      <c r="AF359" s="4"/>
      <c r="AG359" s="4"/>
      <c r="AH359" s="4"/>
    </row>
    <row r="360" spans="1:34" ht="14.25" customHeight="1" x14ac:dyDescent="0.25">
      <c r="A360" s="255">
        <v>169</v>
      </c>
      <c r="B360" s="235" t="str">
        <f>IF(加入依頼書!B360="","",加入依頼書!B360)</f>
        <v/>
      </c>
      <c r="C360" s="236"/>
      <c r="D360" s="236"/>
      <c r="E360" s="237"/>
      <c r="F360" s="257" t="str">
        <f>IF(加入依頼書!F360="","",加入依頼書!F360)</f>
        <v/>
      </c>
      <c r="G360" s="257" t="str">
        <f>IF(加入依頼書!G360="","",加入依頼書!G360)</f>
        <v/>
      </c>
      <c r="H360" s="80" t="str">
        <f>加入依頼書!H360</f>
        <v>（西暦）</v>
      </c>
      <c r="I360" s="86"/>
      <c r="J360" s="87"/>
      <c r="K360" s="87"/>
      <c r="L360" s="259"/>
      <c r="M360" s="260"/>
      <c r="N360" s="261"/>
      <c r="O360" s="249" t="str">
        <f>IF(加入依頼書!U360="","",加入依頼書!U360)</f>
        <v/>
      </c>
      <c r="P360" s="250"/>
      <c r="Q360" s="253" t="str">
        <f>IF(B360="","",IF(入国状況=1,IF(AND(入国予定日&lt;=DATEVALUE("2025/9/30"),L360&gt;=DATEVALUE("2025/10/1")),"保険料が追加で発生します",""),""))</f>
        <v/>
      </c>
      <c r="X360" s="20" t="str">
        <f t="shared" si="21"/>
        <v/>
      </c>
      <c r="Y360" s="61">
        <f>IF(B360&lt;&gt;"",IF(COUNTA(I360,L360)=2,0,1),0)</f>
        <v>0</v>
      </c>
      <c r="Z360" s="20"/>
      <c r="AA360" s="20"/>
      <c r="AB360" s="20" t="str">
        <f>IF(ISERROR(VLOOKUP(X361,#REF!,AC362,0)*AD361),"",VLOOKUP(X361,#REF!,AC362,0)*AD361)</f>
        <v/>
      </c>
      <c r="AC360" s="20" t="str">
        <f t="shared" si="22"/>
        <v/>
      </c>
      <c r="AD360" s="20" t="str">
        <f t="shared" si="23"/>
        <v/>
      </c>
      <c r="AE360" s="4"/>
      <c r="AF360" s="4"/>
      <c r="AG360" s="4"/>
      <c r="AH360" s="4"/>
    </row>
    <row r="361" spans="1:34" ht="27" customHeight="1" x14ac:dyDescent="0.25">
      <c r="A361" s="256"/>
      <c r="B361" s="238"/>
      <c r="C361" s="239"/>
      <c r="D361" s="239"/>
      <c r="E361" s="240"/>
      <c r="F361" s="258"/>
      <c r="G361" s="258"/>
      <c r="H361" s="81" t="str">
        <f>IF(加入依頼書!H361="","",加入依頼書!H361)</f>
        <v/>
      </c>
      <c r="I361" s="87"/>
      <c r="J361" s="87"/>
      <c r="K361" s="87"/>
      <c r="L361" s="262"/>
      <c r="M361" s="263"/>
      <c r="N361" s="264"/>
      <c r="O361" s="251"/>
      <c r="P361" s="252"/>
      <c r="Q361" s="254"/>
      <c r="X361" s="20" t="str">
        <f t="shared" si="21"/>
        <v/>
      </c>
      <c r="Y361" s="61"/>
      <c r="Z361" s="20"/>
      <c r="AA361" s="20"/>
      <c r="AB361" s="20" t="str">
        <f>IF(ISERROR(VLOOKUP(X362,#REF!,AC363,0)*AD362),"",VLOOKUP(X362,#REF!,AC363,0)*AD362)</f>
        <v/>
      </c>
      <c r="AC361" s="20" t="str">
        <f t="shared" si="22"/>
        <v/>
      </c>
      <c r="AD361" s="20" t="str">
        <f t="shared" si="23"/>
        <v/>
      </c>
      <c r="AE361" s="4"/>
      <c r="AF361" s="4"/>
      <c r="AG361" s="4"/>
      <c r="AH361" s="4"/>
    </row>
    <row r="362" spans="1:34" ht="14.25" customHeight="1" x14ac:dyDescent="0.25">
      <c r="A362" s="255">
        <v>170</v>
      </c>
      <c r="B362" s="235" t="str">
        <f>IF(加入依頼書!B362="","",加入依頼書!B362)</f>
        <v/>
      </c>
      <c r="C362" s="236"/>
      <c r="D362" s="236"/>
      <c r="E362" s="237"/>
      <c r="F362" s="257" t="str">
        <f>IF(加入依頼書!F362="","",加入依頼書!F362)</f>
        <v/>
      </c>
      <c r="G362" s="257" t="str">
        <f>IF(加入依頼書!G362="","",加入依頼書!G362)</f>
        <v/>
      </c>
      <c r="H362" s="80" t="str">
        <f>加入依頼書!H362</f>
        <v>（西暦）</v>
      </c>
      <c r="I362" s="86"/>
      <c r="J362" s="87"/>
      <c r="K362" s="87"/>
      <c r="L362" s="259"/>
      <c r="M362" s="260"/>
      <c r="N362" s="261"/>
      <c r="O362" s="249" t="str">
        <f>IF(加入依頼書!U362="","",加入依頼書!U362)</f>
        <v/>
      </c>
      <c r="P362" s="250"/>
      <c r="Q362" s="253" t="str">
        <f>IF(B362="","",IF(入国状況=1,IF(AND(入国予定日&lt;=DATEVALUE("2025/9/30"),L362&gt;=DATEVALUE("2025/10/1")),"保険料が追加で発生します",""),""))</f>
        <v/>
      </c>
      <c r="X362" s="20" t="str">
        <f t="shared" si="21"/>
        <v/>
      </c>
      <c r="Y362" s="61">
        <f>IF(B362&lt;&gt;"",IF(COUNTA(I362,L362)=2,0,1),0)</f>
        <v>0</v>
      </c>
      <c r="Z362" s="20"/>
      <c r="AA362" s="20"/>
      <c r="AB362" s="20" t="str">
        <f>IF(ISERROR(VLOOKUP(X363,#REF!,AC364,0)*AD363),"",VLOOKUP(X363,#REF!,AC364,0)*AD363)</f>
        <v/>
      </c>
      <c r="AC362" s="20" t="str">
        <f t="shared" si="22"/>
        <v/>
      </c>
      <c r="AD362" s="20" t="str">
        <f t="shared" si="23"/>
        <v/>
      </c>
      <c r="AE362" s="4"/>
      <c r="AF362" s="4"/>
      <c r="AG362" s="4"/>
      <c r="AH362" s="4"/>
    </row>
    <row r="363" spans="1:34" ht="27" customHeight="1" x14ac:dyDescent="0.25">
      <c r="A363" s="256"/>
      <c r="B363" s="238"/>
      <c r="C363" s="239"/>
      <c r="D363" s="239"/>
      <c r="E363" s="240"/>
      <c r="F363" s="258"/>
      <c r="G363" s="258"/>
      <c r="H363" s="81" t="str">
        <f>IF(加入依頼書!H363="","",加入依頼書!H363)</f>
        <v/>
      </c>
      <c r="I363" s="87"/>
      <c r="J363" s="87"/>
      <c r="K363" s="87"/>
      <c r="L363" s="262"/>
      <c r="M363" s="263"/>
      <c r="N363" s="264"/>
      <c r="O363" s="251"/>
      <c r="P363" s="252"/>
      <c r="Q363" s="254"/>
      <c r="X363" s="20" t="str">
        <f t="shared" si="21"/>
        <v/>
      </c>
      <c r="Y363" s="61"/>
      <c r="Z363" s="20"/>
      <c r="AA363" s="20"/>
      <c r="AB363" s="20" t="str">
        <f>IF(ISERROR(VLOOKUP(X364,#REF!,AC365,0)*AD364),"",VLOOKUP(X364,#REF!,AC365,0)*AD364)</f>
        <v/>
      </c>
      <c r="AC363" s="20" t="str">
        <f t="shared" si="22"/>
        <v/>
      </c>
      <c r="AD363" s="20" t="str">
        <f t="shared" si="23"/>
        <v/>
      </c>
      <c r="AE363" s="4"/>
      <c r="AF363" s="4"/>
      <c r="AG363" s="4"/>
      <c r="AH363" s="4"/>
    </row>
    <row r="364" spans="1:34" ht="14.25" customHeight="1" x14ac:dyDescent="0.25">
      <c r="A364" s="255">
        <v>171</v>
      </c>
      <c r="B364" s="235" t="str">
        <f>IF(加入依頼書!B364="","",加入依頼書!B364)</f>
        <v/>
      </c>
      <c r="C364" s="236"/>
      <c r="D364" s="236"/>
      <c r="E364" s="237"/>
      <c r="F364" s="257" t="str">
        <f>IF(加入依頼書!F364="","",加入依頼書!F364)</f>
        <v/>
      </c>
      <c r="G364" s="257" t="str">
        <f>IF(加入依頼書!G364="","",加入依頼書!G364)</f>
        <v/>
      </c>
      <c r="H364" s="80" t="str">
        <f>加入依頼書!H364</f>
        <v>（西暦）</v>
      </c>
      <c r="I364" s="86"/>
      <c r="J364" s="87"/>
      <c r="K364" s="87"/>
      <c r="L364" s="259"/>
      <c r="M364" s="260"/>
      <c r="N364" s="261"/>
      <c r="O364" s="249" t="str">
        <f>IF(加入依頼書!U364="","",加入依頼書!U364)</f>
        <v/>
      </c>
      <c r="P364" s="250"/>
      <c r="Q364" s="253" t="str">
        <f>IF(B364="","",IF(入国状況=1,IF(AND(入国予定日&lt;=DATEVALUE("2025/9/30"),L364&gt;=DATEVALUE("2025/10/1")),"保険料が追加で発生します",""),""))</f>
        <v/>
      </c>
      <c r="X364" s="20" t="str">
        <f t="shared" si="21"/>
        <v/>
      </c>
      <c r="Y364" s="61">
        <f>IF(B364&lt;&gt;"",IF(COUNTA(I364,L364)=2,0,1),0)</f>
        <v>0</v>
      </c>
      <c r="Z364" s="20"/>
      <c r="AA364" s="20"/>
      <c r="AB364" s="20" t="str">
        <f>IF(ISERROR(VLOOKUP(X365,#REF!,AC366,0)*AD365),"",VLOOKUP(X365,#REF!,AC366,0)*AD365)</f>
        <v/>
      </c>
      <c r="AC364" s="20" t="str">
        <f t="shared" si="22"/>
        <v/>
      </c>
      <c r="AD364" s="20" t="str">
        <f t="shared" si="23"/>
        <v/>
      </c>
      <c r="AE364" s="4"/>
      <c r="AF364" s="4"/>
      <c r="AG364" s="4"/>
      <c r="AH364" s="4"/>
    </row>
    <row r="365" spans="1:34" ht="27" customHeight="1" x14ac:dyDescent="0.25">
      <c r="A365" s="256"/>
      <c r="B365" s="238"/>
      <c r="C365" s="239"/>
      <c r="D365" s="239"/>
      <c r="E365" s="240"/>
      <c r="F365" s="258"/>
      <c r="G365" s="258"/>
      <c r="H365" s="81" t="str">
        <f>IF(加入依頼書!H365="","",加入依頼書!H365)</f>
        <v/>
      </c>
      <c r="I365" s="87"/>
      <c r="J365" s="87"/>
      <c r="K365" s="87"/>
      <c r="L365" s="262"/>
      <c r="M365" s="263"/>
      <c r="N365" s="264"/>
      <c r="O365" s="251"/>
      <c r="P365" s="252"/>
      <c r="Q365" s="254"/>
      <c r="X365" s="20" t="str">
        <f t="shared" si="21"/>
        <v/>
      </c>
      <c r="Y365" s="61"/>
      <c r="Z365" s="20"/>
      <c r="AA365" s="20"/>
      <c r="AB365" s="20" t="str">
        <f>IF(ISERROR(VLOOKUP(X366,#REF!,AC367,0)*AD366),"",VLOOKUP(X366,#REF!,AC367,0)*AD366)</f>
        <v/>
      </c>
      <c r="AC365" s="20" t="str">
        <f t="shared" si="22"/>
        <v/>
      </c>
      <c r="AD365" s="20" t="str">
        <f t="shared" si="23"/>
        <v/>
      </c>
      <c r="AE365" s="4"/>
      <c r="AF365" s="4"/>
      <c r="AG365" s="4"/>
      <c r="AH365" s="4"/>
    </row>
    <row r="366" spans="1:34" ht="14.25" customHeight="1" x14ac:dyDescent="0.25">
      <c r="A366" s="255">
        <v>172</v>
      </c>
      <c r="B366" s="235" t="str">
        <f>IF(加入依頼書!B366="","",加入依頼書!B366)</f>
        <v/>
      </c>
      <c r="C366" s="236"/>
      <c r="D366" s="236"/>
      <c r="E366" s="237"/>
      <c r="F366" s="257" t="str">
        <f>IF(加入依頼書!F366="","",加入依頼書!F366)</f>
        <v/>
      </c>
      <c r="G366" s="257" t="str">
        <f>IF(加入依頼書!G366="","",加入依頼書!G366)</f>
        <v/>
      </c>
      <c r="H366" s="80" t="str">
        <f>加入依頼書!H366</f>
        <v>（西暦）</v>
      </c>
      <c r="I366" s="86"/>
      <c r="J366" s="87"/>
      <c r="K366" s="87"/>
      <c r="L366" s="259"/>
      <c r="M366" s="260"/>
      <c r="N366" s="261"/>
      <c r="O366" s="249" t="str">
        <f>IF(加入依頼書!U366="","",加入依頼書!U366)</f>
        <v/>
      </c>
      <c r="P366" s="250"/>
      <c r="Q366" s="253" t="str">
        <f>IF(B366="","",IF(入国状況=1,IF(AND(入国予定日&lt;=DATEVALUE("2025/9/30"),L366&gt;=DATEVALUE("2025/10/1")),"保険料が追加で発生します",""),""))</f>
        <v/>
      </c>
      <c r="X366" s="20" t="str">
        <f t="shared" si="21"/>
        <v/>
      </c>
      <c r="Y366" s="61">
        <f>IF(B366&lt;&gt;"",IF(COUNTA(I366,L366)=2,0,1),0)</f>
        <v>0</v>
      </c>
      <c r="Z366" s="20"/>
      <c r="AA366" s="20"/>
      <c r="AB366" s="20" t="str">
        <f>IF(ISERROR(VLOOKUP(X367,#REF!,AC368,0)*AD367),"",VLOOKUP(X367,#REF!,AC368,0)*AD367)</f>
        <v/>
      </c>
      <c r="AC366" s="20" t="str">
        <f t="shared" si="22"/>
        <v/>
      </c>
      <c r="AD366" s="20" t="str">
        <f t="shared" si="23"/>
        <v/>
      </c>
      <c r="AE366" s="4"/>
      <c r="AF366" s="4"/>
      <c r="AG366" s="4"/>
      <c r="AH366" s="4"/>
    </row>
    <row r="367" spans="1:34" ht="27" customHeight="1" x14ac:dyDescent="0.25">
      <c r="A367" s="256"/>
      <c r="B367" s="238"/>
      <c r="C367" s="239"/>
      <c r="D367" s="239"/>
      <c r="E367" s="240"/>
      <c r="F367" s="258"/>
      <c r="G367" s="258"/>
      <c r="H367" s="81" t="str">
        <f>IF(加入依頼書!H367="","",加入依頼書!H367)</f>
        <v/>
      </c>
      <c r="I367" s="87"/>
      <c r="J367" s="87"/>
      <c r="K367" s="87"/>
      <c r="L367" s="262"/>
      <c r="M367" s="263"/>
      <c r="N367" s="264"/>
      <c r="O367" s="251"/>
      <c r="P367" s="252"/>
      <c r="Q367" s="254"/>
      <c r="X367" s="20" t="str">
        <f t="shared" si="21"/>
        <v/>
      </c>
      <c r="Y367" s="61"/>
      <c r="Z367" s="20"/>
      <c r="AA367" s="20"/>
      <c r="AB367" s="20" t="str">
        <f>IF(ISERROR(VLOOKUP(X368,#REF!,AC369,0)*AD368),"",VLOOKUP(X368,#REF!,AC369,0)*AD368)</f>
        <v/>
      </c>
      <c r="AC367" s="20" t="str">
        <f t="shared" si="22"/>
        <v/>
      </c>
      <c r="AD367" s="20" t="str">
        <f t="shared" si="23"/>
        <v/>
      </c>
      <c r="AE367" s="4"/>
      <c r="AF367" s="4"/>
      <c r="AG367" s="4"/>
      <c r="AH367" s="4"/>
    </row>
    <row r="368" spans="1:34" ht="14.25" customHeight="1" x14ac:dyDescent="0.25">
      <c r="A368" s="255">
        <v>173</v>
      </c>
      <c r="B368" s="235" t="str">
        <f>IF(加入依頼書!B368="","",加入依頼書!B368)</f>
        <v/>
      </c>
      <c r="C368" s="236"/>
      <c r="D368" s="236"/>
      <c r="E368" s="237"/>
      <c r="F368" s="257" t="str">
        <f>IF(加入依頼書!F368="","",加入依頼書!F368)</f>
        <v/>
      </c>
      <c r="G368" s="257" t="str">
        <f>IF(加入依頼書!G368="","",加入依頼書!G368)</f>
        <v/>
      </c>
      <c r="H368" s="80" t="str">
        <f>加入依頼書!H368</f>
        <v>（西暦）</v>
      </c>
      <c r="I368" s="86"/>
      <c r="J368" s="87"/>
      <c r="K368" s="87"/>
      <c r="L368" s="259"/>
      <c r="M368" s="260"/>
      <c r="N368" s="261"/>
      <c r="O368" s="249" t="str">
        <f>IF(加入依頼書!U368="","",加入依頼書!U368)</f>
        <v/>
      </c>
      <c r="P368" s="250"/>
      <c r="Q368" s="253" t="str">
        <f>IF(B368="","",IF(入国状況=1,IF(AND(入国予定日&lt;=DATEVALUE("2025/9/30"),L368&gt;=DATEVALUE("2025/10/1")),"保険料が追加で発生します",""),""))</f>
        <v/>
      </c>
      <c r="X368" s="20" t="str">
        <f t="shared" si="21"/>
        <v/>
      </c>
      <c r="Y368" s="61">
        <f>IF(B368&lt;&gt;"",IF(COUNTA(I368,L368)=2,0,1),0)</f>
        <v>0</v>
      </c>
      <c r="Z368" s="20"/>
      <c r="AA368" s="20"/>
      <c r="AB368" s="20" t="str">
        <f>IF(ISERROR(VLOOKUP(X369,#REF!,AC370,0)*AD369),"",VLOOKUP(X369,#REF!,AC370,0)*AD369)</f>
        <v/>
      </c>
      <c r="AC368" s="20" t="str">
        <f t="shared" si="22"/>
        <v/>
      </c>
      <c r="AD368" s="20" t="str">
        <f t="shared" si="23"/>
        <v/>
      </c>
      <c r="AE368" s="4"/>
      <c r="AF368" s="4"/>
      <c r="AG368" s="4"/>
      <c r="AH368" s="4"/>
    </row>
    <row r="369" spans="1:34" ht="27" customHeight="1" x14ac:dyDescent="0.25">
      <c r="A369" s="256"/>
      <c r="B369" s="238"/>
      <c r="C369" s="239"/>
      <c r="D369" s="239"/>
      <c r="E369" s="240"/>
      <c r="F369" s="258"/>
      <c r="G369" s="258"/>
      <c r="H369" s="81" t="str">
        <f>IF(加入依頼書!H369="","",加入依頼書!H369)</f>
        <v/>
      </c>
      <c r="I369" s="87"/>
      <c r="J369" s="87"/>
      <c r="K369" s="87"/>
      <c r="L369" s="262"/>
      <c r="M369" s="263"/>
      <c r="N369" s="264"/>
      <c r="O369" s="251"/>
      <c r="P369" s="252"/>
      <c r="Q369" s="254"/>
      <c r="X369" s="20" t="str">
        <f t="shared" si="21"/>
        <v/>
      </c>
      <c r="Y369" s="61"/>
      <c r="Z369" s="20"/>
      <c r="AC369" s="20" t="str">
        <f t="shared" si="22"/>
        <v/>
      </c>
      <c r="AD369" s="20" t="str">
        <f t="shared" si="23"/>
        <v/>
      </c>
      <c r="AF369" s="4"/>
      <c r="AG369" s="4"/>
      <c r="AH369" s="4"/>
    </row>
    <row r="370" spans="1:34" ht="14.25" customHeight="1" x14ac:dyDescent="0.25">
      <c r="A370" s="255">
        <v>174</v>
      </c>
      <c r="B370" s="235" t="str">
        <f>IF(加入依頼書!B370="","",加入依頼書!B370)</f>
        <v/>
      </c>
      <c r="C370" s="236"/>
      <c r="D370" s="236"/>
      <c r="E370" s="237"/>
      <c r="F370" s="257" t="str">
        <f>IF(加入依頼書!F370="","",加入依頼書!F370)</f>
        <v/>
      </c>
      <c r="G370" s="257" t="str">
        <f>IF(加入依頼書!G370="","",加入依頼書!G370)</f>
        <v/>
      </c>
      <c r="H370" s="80" t="str">
        <f>加入依頼書!H370</f>
        <v>（西暦）</v>
      </c>
      <c r="I370" s="86"/>
      <c r="J370" s="87"/>
      <c r="K370" s="87"/>
      <c r="L370" s="259"/>
      <c r="M370" s="260"/>
      <c r="N370" s="261"/>
      <c r="O370" s="249" t="str">
        <f>IF(加入依頼書!U370="","",加入依頼書!U370)</f>
        <v/>
      </c>
      <c r="P370" s="250"/>
      <c r="Q370" s="253" t="str">
        <f>IF(B370="","",IF(入国状況=1,IF(AND(入国予定日&lt;=DATEVALUE("2025/9/30"),L370&gt;=DATEVALUE("2025/10/1")),"保険料が追加で発生します",""),""))</f>
        <v/>
      </c>
      <c r="X370" s="20" t="str">
        <f t="shared" si="21"/>
        <v/>
      </c>
      <c r="Y370" s="61">
        <f>IF(B370&lt;&gt;"",IF(COUNTA(I370,L370)=2,0,1),0)</f>
        <v>0</v>
      </c>
      <c r="Z370" s="20"/>
      <c r="AA370" s="20"/>
      <c r="AB370" s="20" t="str">
        <f>IF(ISERROR(VLOOKUP(X371,#REF!,AC372,0)*AD371),"",VLOOKUP(X371,#REF!,AC372,0)*AD371)</f>
        <v/>
      </c>
      <c r="AC370" s="20" t="str">
        <f t="shared" si="22"/>
        <v/>
      </c>
      <c r="AD370" s="20" t="str">
        <f t="shared" si="23"/>
        <v/>
      </c>
      <c r="AE370" s="4"/>
      <c r="AF370" s="4"/>
      <c r="AG370" s="4"/>
      <c r="AH370" s="4"/>
    </row>
    <row r="371" spans="1:34" ht="27" customHeight="1" x14ac:dyDescent="0.25">
      <c r="A371" s="256"/>
      <c r="B371" s="238"/>
      <c r="C371" s="239"/>
      <c r="D371" s="239"/>
      <c r="E371" s="240"/>
      <c r="F371" s="258"/>
      <c r="G371" s="258"/>
      <c r="H371" s="81" t="str">
        <f>IF(加入依頼書!H371="","",加入依頼書!H371)</f>
        <v/>
      </c>
      <c r="I371" s="87"/>
      <c r="J371" s="87"/>
      <c r="K371" s="87"/>
      <c r="L371" s="262"/>
      <c r="M371" s="263"/>
      <c r="N371" s="264"/>
      <c r="O371" s="251"/>
      <c r="P371" s="252"/>
      <c r="Q371" s="254"/>
      <c r="X371" s="20" t="str">
        <f t="shared" si="21"/>
        <v/>
      </c>
      <c r="Y371" s="61"/>
      <c r="Z371" s="20"/>
      <c r="AA371" s="20"/>
      <c r="AB371" s="20" t="str">
        <f>IF(ISERROR(VLOOKUP(X372,#REF!,AC373,0)*AD372),"",VLOOKUP(X372,#REF!,AC373,0)*AD372)</f>
        <v/>
      </c>
      <c r="AC371" s="20" t="str">
        <f t="shared" si="22"/>
        <v/>
      </c>
      <c r="AD371" s="20" t="str">
        <f t="shared" si="23"/>
        <v/>
      </c>
      <c r="AE371" s="4"/>
      <c r="AF371" s="4"/>
      <c r="AG371" s="4"/>
      <c r="AH371" s="4"/>
    </row>
    <row r="372" spans="1:34" ht="14.25" customHeight="1" x14ac:dyDescent="0.25">
      <c r="A372" s="255">
        <v>175</v>
      </c>
      <c r="B372" s="235" t="str">
        <f>IF(加入依頼書!B372="","",加入依頼書!B372)</f>
        <v/>
      </c>
      <c r="C372" s="236"/>
      <c r="D372" s="236"/>
      <c r="E372" s="237"/>
      <c r="F372" s="257" t="str">
        <f>IF(加入依頼書!F372="","",加入依頼書!F372)</f>
        <v/>
      </c>
      <c r="G372" s="257" t="str">
        <f>IF(加入依頼書!G372="","",加入依頼書!G372)</f>
        <v/>
      </c>
      <c r="H372" s="80" t="str">
        <f>加入依頼書!H372</f>
        <v>（西暦）</v>
      </c>
      <c r="I372" s="86"/>
      <c r="J372" s="87"/>
      <c r="K372" s="87"/>
      <c r="L372" s="259"/>
      <c r="M372" s="260"/>
      <c r="N372" s="261"/>
      <c r="O372" s="249" t="str">
        <f>IF(加入依頼書!U372="","",加入依頼書!U372)</f>
        <v/>
      </c>
      <c r="P372" s="250"/>
      <c r="Q372" s="253" t="str">
        <f>IF(B372="","",IF(入国状況=1,IF(AND(入国予定日&lt;=DATEVALUE("2025/9/30"),L372&gt;=DATEVALUE("2025/10/1")),"保険料が追加で発生します",""),""))</f>
        <v/>
      </c>
      <c r="X372" s="20" t="str">
        <f t="shared" si="21"/>
        <v/>
      </c>
      <c r="Y372" s="61">
        <f>IF(B372&lt;&gt;"",IF(COUNTA(I372,L372)=2,0,1),0)</f>
        <v>0</v>
      </c>
      <c r="Z372" s="20"/>
      <c r="AA372" s="20"/>
      <c r="AB372" s="20" t="str">
        <f>IF(ISERROR(VLOOKUP(X373,#REF!,AC374,0)*AD373),"",VLOOKUP(X373,#REF!,AC374,0)*AD373)</f>
        <v/>
      </c>
      <c r="AC372" s="20" t="str">
        <f t="shared" si="22"/>
        <v/>
      </c>
      <c r="AD372" s="20" t="str">
        <f t="shared" si="23"/>
        <v/>
      </c>
      <c r="AE372" s="4"/>
      <c r="AF372" s="4"/>
      <c r="AG372" s="4"/>
      <c r="AH372" s="4"/>
    </row>
    <row r="373" spans="1:34" ht="27" customHeight="1" x14ac:dyDescent="0.25">
      <c r="A373" s="256"/>
      <c r="B373" s="238"/>
      <c r="C373" s="239"/>
      <c r="D373" s="239"/>
      <c r="E373" s="240"/>
      <c r="F373" s="258"/>
      <c r="G373" s="258"/>
      <c r="H373" s="81" t="str">
        <f>IF(加入依頼書!H373="","",加入依頼書!H373)</f>
        <v/>
      </c>
      <c r="I373" s="87"/>
      <c r="J373" s="87"/>
      <c r="K373" s="87"/>
      <c r="L373" s="262"/>
      <c r="M373" s="263"/>
      <c r="N373" s="264"/>
      <c r="O373" s="251"/>
      <c r="P373" s="252"/>
      <c r="Q373" s="254"/>
      <c r="X373" s="20" t="str">
        <f t="shared" si="21"/>
        <v/>
      </c>
      <c r="Y373" s="61"/>
      <c r="Z373" s="20"/>
      <c r="AA373" s="20"/>
      <c r="AB373" s="20" t="str">
        <f>IF(ISERROR(VLOOKUP(X374,#REF!,AC375,0)*AD374),"",VLOOKUP(X374,#REF!,AC375,0)*AD374)</f>
        <v/>
      </c>
      <c r="AC373" s="20" t="str">
        <f t="shared" si="22"/>
        <v/>
      </c>
      <c r="AD373" s="20" t="str">
        <f t="shared" si="23"/>
        <v/>
      </c>
      <c r="AE373" s="4"/>
      <c r="AF373" s="4"/>
      <c r="AG373" s="4"/>
      <c r="AH373" s="4"/>
    </row>
    <row r="374" spans="1:34" ht="14.25" customHeight="1" x14ac:dyDescent="0.25">
      <c r="A374" s="255">
        <v>176</v>
      </c>
      <c r="B374" s="235" t="str">
        <f>IF(加入依頼書!B374="","",加入依頼書!B374)</f>
        <v/>
      </c>
      <c r="C374" s="236"/>
      <c r="D374" s="236"/>
      <c r="E374" s="237"/>
      <c r="F374" s="257" t="str">
        <f>IF(加入依頼書!F374="","",加入依頼書!F374)</f>
        <v/>
      </c>
      <c r="G374" s="257" t="str">
        <f>IF(加入依頼書!G374="","",加入依頼書!G374)</f>
        <v/>
      </c>
      <c r="H374" s="80" t="str">
        <f>加入依頼書!H374</f>
        <v>（西暦）</v>
      </c>
      <c r="I374" s="86"/>
      <c r="J374" s="87"/>
      <c r="K374" s="87"/>
      <c r="L374" s="259"/>
      <c r="M374" s="260"/>
      <c r="N374" s="261"/>
      <c r="O374" s="249" t="str">
        <f>IF(加入依頼書!U374="","",加入依頼書!U374)</f>
        <v/>
      </c>
      <c r="P374" s="250"/>
      <c r="Q374" s="253" t="str">
        <f>IF(B374="","",IF(入国状況=1,IF(AND(入国予定日&lt;=DATEVALUE("2025/9/30"),L374&gt;=DATEVALUE("2025/10/1")),"保険料が追加で発生します",""),""))</f>
        <v/>
      </c>
      <c r="X374" s="20" t="str">
        <f t="shared" si="21"/>
        <v/>
      </c>
      <c r="Y374" s="61">
        <f>IF(B374&lt;&gt;"",IF(COUNTA(I374,L374)=2,0,1),0)</f>
        <v>0</v>
      </c>
      <c r="Z374" s="20"/>
      <c r="AA374" s="20"/>
      <c r="AB374" s="20" t="str">
        <f>IF(ISERROR(VLOOKUP(X375,#REF!,AC376,0)*AD375),"",VLOOKUP(X375,#REF!,AC376,0)*AD375)</f>
        <v/>
      </c>
      <c r="AC374" s="20" t="str">
        <f t="shared" si="22"/>
        <v/>
      </c>
      <c r="AD374" s="20" t="str">
        <f t="shared" si="23"/>
        <v/>
      </c>
      <c r="AE374" s="4"/>
      <c r="AF374" s="4"/>
      <c r="AG374" s="4"/>
      <c r="AH374" s="4"/>
    </row>
    <row r="375" spans="1:34" ht="27" customHeight="1" x14ac:dyDescent="0.25">
      <c r="A375" s="256"/>
      <c r="B375" s="238"/>
      <c r="C375" s="239"/>
      <c r="D375" s="239"/>
      <c r="E375" s="240"/>
      <c r="F375" s="258"/>
      <c r="G375" s="258"/>
      <c r="H375" s="81" t="str">
        <f>IF(加入依頼書!H375="","",加入依頼書!H375)</f>
        <v/>
      </c>
      <c r="I375" s="87"/>
      <c r="J375" s="87"/>
      <c r="K375" s="87"/>
      <c r="L375" s="262"/>
      <c r="M375" s="263"/>
      <c r="N375" s="264"/>
      <c r="O375" s="251"/>
      <c r="P375" s="252"/>
      <c r="Q375" s="254"/>
      <c r="X375" s="20" t="str">
        <f t="shared" si="21"/>
        <v/>
      </c>
      <c r="Y375" s="61"/>
      <c r="Z375" s="20"/>
      <c r="AA375" s="20"/>
      <c r="AB375" s="20" t="str">
        <f>IF(ISERROR(VLOOKUP(X376,#REF!,AC377,0)*AD376),"",VLOOKUP(X376,#REF!,AC377,0)*AD376)</f>
        <v/>
      </c>
      <c r="AC375" s="20" t="str">
        <f t="shared" si="22"/>
        <v/>
      </c>
      <c r="AD375" s="20" t="str">
        <f t="shared" si="23"/>
        <v/>
      </c>
      <c r="AE375" s="4"/>
      <c r="AF375" s="4"/>
      <c r="AG375" s="4"/>
      <c r="AH375" s="4"/>
    </row>
    <row r="376" spans="1:34" ht="14.25" customHeight="1" x14ac:dyDescent="0.25">
      <c r="A376" s="255">
        <v>177</v>
      </c>
      <c r="B376" s="235" t="str">
        <f>IF(加入依頼書!B376="","",加入依頼書!B376)</f>
        <v/>
      </c>
      <c r="C376" s="236"/>
      <c r="D376" s="236"/>
      <c r="E376" s="237"/>
      <c r="F376" s="257" t="str">
        <f>IF(加入依頼書!F376="","",加入依頼書!F376)</f>
        <v/>
      </c>
      <c r="G376" s="257" t="str">
        <f>IF(加入依頼書!G376="","",加入依頼書!G376)</f>
        <v/>
      </c>
      <c r="H376" s="80" t="str">
        <f>加入依頼書!H376</f>
        <v>（西暦）</v>
      </c>
      <c r="I376" s="86"/>
      <c r="J376" s="87"/>
      <c r="K376" s="87"/>
      <c r="L376" s="259"/>
      <c r="M376" s="260"/>
      <c r="N376" s="261"/>
      <c r="O376" s="249" t="str">
        <f>IF(加入依頼書!U376="","",加入依頼書!U376)</f>
        <v/>
      </c>
      <c r="P376" s="250"/>
      <c r="Q376" s="253" t="str">
        <f>IF(B376="","",IF(入国状況=1,IF(AND(入国予定日&lt;=DATEVALUE("2025/9/30"),L376&gt;=DATEVALUE("2025/10/1")),"保険料が追加で発生します",""),""))</f>
        <v/>
      </c>
      <c r="X376" s="20" t="str">
        <f t="shared" si="21"/>
        <v/>
      </c>
      <c r="Y376" s="61">
        <f>IF(B376&lt;&gt;"",IF(COUNTA(I376,L376)=2,0,1),0)</f>
        <v>0</v>
      </c>
      <c r="Z376" s="20"/>
      <c r="AA376" s="20"/>
      <c r="AB376" s="20" t="str">
        <f>IF(ISERROR(VLOOKUP(X377,#REF!,AC378,0)*AD377),"",VLOOKUP(X377,#REF!,AC378,0)*AD377)</f>
        <v/>
      </c>
      <c r="AC376" s="20" t="str">
        <f t="shared" si="22"/>
        <v/>
      </c>
      <c r="AD376" s="20" t="str">
        <f t="shared" si="23"/>
        <v/>
      </c>
      <c r="AE376" s="4"/>
      <c r="AF376" s="4"/>
      <c r="AG376" s="4"/>
      <c r="AH376" s="4"/>
    </row>
    <row r="377" spans="1:34" ht="27" customHeight="1" x14ac:dyDescent="0.25">
      <c r="A377" s="256"/>
      <c r="B377" s="238"/>
      <c r="C377" s="239"/>
      <c r="D377" s="239"/>
      <c r="E377" s="240"/>
      <c r="F377" s="258"/>
      <c r="G377" s="258"/>
      <c r="H377" s="81" t="str">
        <f>IF(加入依頼書!H377="","",加入依頼書!H377)</f>
        <v/>
      </c>
      <c r="I377" s="87"/>
      <c r="J377" s="87"/>
      <c r="K377" s="87"/>
      <c r="L377" s="262"/>
      <c r="M377" s="263"/>
      <c r="N377" s="264"/>
      <c r="O377" s="251"/>
      <c r="P377" s="252"/>
      <c r="Q377" s="254"/>
      <c r="X377" s="20" t="str">
        <f t="shared" si="21"/>
        <v/>
      </c>
      <c r="Y377" s="61"/>
      <c r="Z377" s="20"/>
      <c r="AA377" s="20"/>
      <c r="AB377" s="20" t="str">
        <f>IF(ISERROR(VLOOKUP(X378,#REF!,AC379,0)*AD378),"",VLOOKUP(X378,#REF!,AC379,0)*AD378)</f>
        <v/>
      </c>
      <c r="AC377" s="20" t="str">
        <f t="shared" si="22"/>
        <v/>
      </c>
      <c r="AD377" s="20" t="str">
        <f t="shared" si="23"/>
        <v/>
      </c>
      <c r="AE377" s="4"/>
      <c r="AF377" s="4"/>
      <c r="AG377" s="4"/>
      <c r="AH377" s="4"/>
    </row>
    <row r="378" spans="1:34" ht="14.25" customHeight="1" x14ac:dyDescent="0.25">
      <c r="A378" s="255">
        <v>178</v>
      </c>
      <c r="B378" s="235" t="str">
        <f>IF(加入依頼書!B378="","",加入依頼書!B378)</f>
        <v/>
      </c>
      <c r="C378" s="236"/>
      <c r="D378" s="236"/>
      <c r="E378" s="237"/>
      <c r="F378" s="257" t="str">
        <f>IF(加入依頼書!F378="","",加入依頼書!F378)</f>
        <v/>
      </c>
      <c r="G378" s="257" t="str">
        <f>IF(加入依頼書!G378="","",加入依頼書!G378)</f>
        <v/>
      </c>
      <c r="H378" s="80" t="str">
        <f>加入依頼書!H378</f>
        <v>（西暦）</v>
      </c>
      <c r="I378" s="86"/>
      <c r="J378" s="87"/>
      <c r="K378" s="87"/>
      <c r="L378" s="259"/>
      <c r="M378" s="260"/>
      <c r="N378" s="261"/>
      <c r="O378" s="249" t="str">
        <f>IF(加入依頼書!U378="","",加入依頼書!U378)</f>
        <v/>
      </c>
      <c r="P378" s="250"/>
      <c r="Q378" s="253" t="str">
        <f>IF(B378="","",IF(入国状況=1,IF(AND(入国予定日&lt;=DATEVALUE("2025/9/30"),L378&gt;=DATEVALUE("2025/10/1")),"保険料が追加で発生します",""),""))</f>
        <v/>
      </c>
      <c r="X378" s="20" t="str">
        <f t="shared" si="21"/>
        <v/>
      </c>
      <c r="Y378" s="61">
        <f>IF(B378&lt;&gt;"",IF(COUNTA(I378,L378)=2,0,1),0)</f>
        <v>0</v>
      </c>
      <c r="Z378" s="20"/>
      <c r="AA378" s="20"/>
      <c r="AB378" s="20" t="str">
        <f>IF(ISERROR(VLOOKUP(X379,#REF!,AC380,0)*AD379),"",VLOOKUP(X379,#REF!,AC380,0)*AD379)</f>
        <v/>
      </c>
      <c r="AC378" s="20" t="str">
        <f t="shared" si="22"/>
        <v/>
      </c>
      <c r="AD378" s="20" t="str">
        <f t="shared" si="23"/>
        <v/>
      </c>
      <c r="AE378" s="4"/>
      <c r="AF378" s="4"/>
      <c r="AG378" s="4"/>
      <c r="AH378" s="4"/>
    </row>
    <row r="379" spans="1:34" ht="27" customHeight="1" x14ac:dyDescent="0.25">
      <c r="A379" s="256"/>
      <c r="B379" s="238"/>
      <c r="C379" s="239"/>
      <c r="D379" s="239"/>
      <c r="E379" s="240"/>
      <c r="F379" s="258"/>
      <c r="G379" s="258"/>
      <c r="H379" s="81" t="str">
        <f>IF(加入依頼書!H379="","",加入依頼書!H379)</f>
        <v/>
      </c>
      <c r="I379" s="87"/>
      <c r="J379" s="87"/>
      <c r="K379" s="87"/>
      <c r="L379" s="262"/>
      <c r="M379" s="263"/>
      <c r="N379" s="264"/>
      <c r="O379" s="251"/>
      <c r="P379" s="252"/>
      <c r="Q379" s="254"/>
      <c r="X379" s="20" t="str">
        <f t="shared" si="21"/>
        <v/>
      </c>
      <c r="Y379" s="61"/>
      <c r="Z379" s="20"/>
      <c r="AC379" s="20" t="str">
        <f t="shared" si="22"/>
        <v/>
      </c>
      <c r="AD379" s="20" t="str">
        <f t="shared" si="23"/>
        <v/>
      </c>
      <c r="AF379" s="4"/>
      <c r="AG379" s="4"/>
      <c r="AH379" s="4"/>
    </row>
    <row r="380" spans="1:34" ht="14.25" customHeight="1" x14ac:dyDescent="0.25">
      <c r="A380" s="255">
        <v>179</v>
      </c>
      <c r="B380" s="235" t="str">
        <f>IF(加入依頼書!B380="","",加入依頼書!B380)</f>
        <v/>
      </c>
      <c r="C380" s="236"/>
      <c r="D380" s="236"/>
      <c r="E380" s="237"/>
      <c r="F380" s="257" t="str">
        <f>IF(加入依頼書!F380="","",加入依頼書!F380)</f>
        <v/>
      </c>
      <c r="G380" s="257" t="str">
        <f>IF(加入依頼書!G380="","",加入依頼書!G380)</f>
        <v/>
      </c>
      <c r="H380" s="80" t="str">
        <f>加入依頼書!H380</f>
        <v>（西暦）</v>
      </c>
      <c r="I380" s="86"/>
      <c r="J380" s="87"/>
      <c r="K380" s="87"/>
      <c r="L380" s="259"/>
      <c r="M380" s="260"/>
      <c r="N380" s="261"/>
      <c r="O380" s="249" t="str">
        <f>IF(加入依頼書!U380="","",加入依頼書!U380)</f>
        <v/>
      </c>
      <c r="P380" s="250"/>
      <c r="Q380" s="253" t="str">
        <f>IF(B380="","",IF(入国状況=1,IF(AND(入国予定日&lt;=DATEVALUE("2025/9/30"),L380&gt;=DATEVALUE("2025/10/1")),"保険料が追加で発生します",""),""))</f>
        <v/>
      </c>
      <c r="X380" s="20" t="str">
        <f t="shared" si="21"/>
        <v/>
      </c>
      <c r="Y380" s="61">
        <f>IF(B380&lt;&gt;"",IF(COUNTA(I380,L380)=2,0,1),0)</f>
        <v>0</v>
      </c>
      <c r="Z380" s="20"/>
      <c r="AA380" s="20"/>
      <c r="AB380" s="20" t="str">
        <f>IF(ISERROR(VLOOKUP(X381,#REF!,AC382,0)*AD381),"",VLOOKUP(X381,#REF!,AC382,0)*AD381)</f>
        <v/>
      </c>
      <c r="AC380" s="20" t="str">
        <f t="shared" si="22"/>
        <v/>
      </c>
      <c r="AD380" s="20" t="str">
        <f t="shared" si="23"/>
        <v/>
      </c>
      <c r="AE380" s="4"/>
      <c r="AF380" s="4"/>
      <c r="AG380" s="4"/>
      <c r="AH380" s="4"/>
    </row>
    <row r="381" spans="1:34" ht="27" customHeight="1" x14ac:dyDescent="0.25">
      <c r="A381" s="256"/>
      <c r="B381" s="238"/>
      <c r="C381" s="239"/>
      <c r="D381" s="239"/>
      <c r="E381" s="240"/>
      <c r="F381" s="258"/>
      <c r="G381" s="258"/>
      <c r="H381" s="81" t="str">
        <f>IF(加入依頼書!H381="","",加入依頼書!H381)</f>
        <v/>
      </c>
      <c r="I381" s="87"/>
      <c r="J381" s="87"/>
      <c r="K381" s="87"/>
      <c r="L381" s="262"/>
      <c r="M381" s="263"/>
      <c r="N381" s="264"/>
      <c r="O381" s="251"/>
      <c r="P381" s="252"/>
      <c r="Q381" s="254"/>
      <c r="X381" s="20" t="str">
        <f t="shared" si="21"/>
        <v/>
      </c>
      <c r="Y381" s="61"/>
      <c r="Z381" s="20"/>
      <c r="AA381" s="20"/>
      <c r="AB381" s="20" t="str">
        <f>IF(ISERROR(VLOOKUP(X382,#REF!,AC383,0)*AD382),"",VLOOKUP(X382,#REF!,AC383,0)*AD382)</f>
        <v/>
      </c>
      <c r="AC381" s="20" t="str">
        <f t="shared" si="22"/>
        <v/>
      </c>
      <c r="AD381" s="20" t="str">
        <f t="shared" si="23"/>
        <v/>
      </c>
      <c r="AE381" s="4"/>
      <c r="AF381" s="4"/>
      <c r="AG381" s="4"/>
      <c r="AH381" s="4"/>
    </row>
    <row r="382" spans="1:34" ht="14.25" customHeight="1" x14ac:dyDescent="0.25">
      <c r="A382" s="255">
        <v>180</v>
      </c>
      <c r="B382" s="235" t="str">
        <f>IF(加入依頼書!B382="","",加入依頼書!B382)</f>
        <v/>
      </c>
      <c r="C382" s="236"/>
      <c r="D382" s="236"/>
      <c r="E382" s="237"/>
      <c r="F382" s="257" t="str">
        <f>IF(加入依頼書!F382="","",加入依頼書!F382)</f>
        <v/>
      </c>
      <c r="G382" s="257" t="str">
        <f>IF(加入依頼書!G382="","",加入依頼書!G382)</f>
        <v/>
      </c>
      <c r="H382" s="80" t="str">
        <f>加入依頼書!H382</f>
        <v>（西暦）</v>
      </c>
      <c r="I382" s="86"/>
      <c r="J382" s="87"/>
      <c r="K382" s="87"/>
      <c r="L382" s="259"/>
      <c r="M382" s="260"/>
      <c r="N382" s="261"/>
      <c r="O382" s="249" t="str">
        <f>IF(加入依頼書!U382="","",加入依頼書!U382)</f>
        <v/>
      </c>
      <c r="P382" s="250"/>
      <c r="Q382" s="253" t="str">
        <f>IF(B382="","",IF(入国状況=1,IF(AND(入国予定日&lt;=DATEVALUE("2025/9/30"),L382&gt;=DATEVALUE("2025/10/1")),"保険料が追加で発生します",""),""))</f>
        <v/>
      </c>
      <c r="X382" s="20" t="str">
        <f t="shared" si="21"/>
        <v/>
      </c>
      <c r="Y382" s="61">
        <f>IF(B382&lt;&gt;"",IF(COUNTA(I382,L382)=2,0,1),0)</f>
        <v>0</v>
      </c>
      <c r="Z382" s="20"/>
      <c r="AA382" s="20"/>
      <c r="AB382" s="20" t="str">
        <f>IF(ISERROR(VLOOKUP(X383,#REF!,AC384,0)*AD383),"",VLOOKUP(X383,#REF!,AC384,0)*AD383)</f>
        <v/>
      </c>
      <c r="AC382" s="20" t="str">
        <f t="shared" si="22"/>
        <v/>
      </c>
      <c r="AD382" s="20" t="str">
        <f t="shared" si="23"/>
        <v/>
      </c>
      <c r="AE382" s="4"/>
      <c r="AF382" s="4"/>
      <c r="AG382" s="4"/>
      <c r="AH382" s="4"/>
    </row>
    <row r="383" spans="1:34" ht="27" customHeight="1" x14ac:dyDescent="0.25">
      <c r="A383" s="256"/>
      <c r="B383" s="238"/>
      <c r="C383" s="239"/>
      <c r="D383" s="239"/>
      <c r="E383" s="240"/>
      <c r="F383" s="258"/>
      <c r="G383" s="258"/>
      <c r="H383" s="81" t="str">
        <f>IF(加入依頼書!H383="","",加入依頼書!H383)</f>
        <v/>
      </c>
      <c r="I383" s="87"/>
      <c r="J383" s="87"/>
      <c r="K383" s="87"/>
      <c r="L383" s="262"/>
      <c r="M383" s="263"/>
      <c r="N383" s="264"/>
      <c r="O383" s="251"/>
      <c r="P383" s="252"/>
      <c r="Q383" s="254"/>
      <c r="X383" s="20" t="str">
        <f t="shared" si="21"/>
        <v/>
      </c>
      <c r="Y383" s="61"/>
      <c r="Z383" s="20"/>
      <c r="AA383" s="20"/>
      <c r="AB383" s="20" t="str">
        <f>IF(ISERROR(VLOOKUP(X384,#REF!,AC385,0)*AD384),"",VLOOKUP(X384,#REF!,AC385,0)*AD384)</f>
        <v/>
      </c>
      <c r="AC383" s="20" t="str">
        <f t="shared" si="22"/>
        <v/>
      </c>
      <c r="AD383" s="20" t="str">
        <f t="shared" si="23"/>
        <v/>
      </c>
      <c r="AE383" s="4"/>
      <c r="AF383" s="4"/>
      <c r="AG383" s="4"/>
      <c r="AH383" s="4"/>
    </row>
    <row r="384" spans="1:34" ht="14.25" customHeight="1" x14ac:dyDescent="0.25">
      <c r="A384" s="255">
        <v>181</v>
      </c>
      <c r="B384" s="235" t="str">
        <f>IF(加入依頼書!B384="","",加入依頼書!B384)</f>
        <v/>
      </c>
      <c r="C384" s="236"/>
      <c r="D384" s="236"/>
      <c r="E384" s="237"/>
      <c r="F384" s="257" t="str">
        <f>IF(加入依頼書!F384="","",加入依頼書!F384)</f>
        <v/>
      </c>
      <c r="G384" s="257" t="str">
        <f>IF(加入依頼書!G384="","",加入依頼書!G384)</f>
        <v/>
      </c>
      <c r="H384" s="80" t="str">
        <f>加入依頼書!H384</f>
        <v>（西暦）</v>
      </c>
      <c r="I384" s="86"/>
      <c r="J384" s="87"/>
      <c r="K384" s="87"/>
      <c r="L384" s="259"/>
      <c r="M384" s="260"/>
      <c r="N384" s="261"/>
      <c r="O384" s="249" t="str">
        <f>IF(加入依頼書!U384="","",加入依頼書!U384)</f>
        <v/>
      </c>
      <c r="P384" s="250"/>
      <c r="Q384" s="253" t="str">
        <f>IF(B384="","",IF(入国状況=1,IF(AND(入国予定日&lt;=DATEVALUE("2025/9/30"),L384&gt;=DATEVALUE("2025/10/1")),"保険料が追加で発生します",""),""))</f>
        <v/>
      </c>
      <c r="X384" s="20" t="str">
        <f t="shared" si="21"/>
        <v/>
      </c>
      <c r="Y384" s="61">
        <f>IF(B384&lt;&gt;"",IF(COUNTA(I384,L384)=2,0,1),0)</f>
        <v>0</v>
      </c>
      <c r="Z384" s="20"/>
      <c r="AA384" s="20"/>
      <c r="AB384" s="20" t="str">
        <f>IF(ISERROR(VLOOKUP(X385,#REF!,AC386,0)*AD385),"",VLOOKUP(X385,#REF!,AC386,0)*AD385)</f>
        <v/>
      </c>
      <c r="AC384" s="20" t="str">
        <f t="shared" si="22"/>
        <v/>
      </c>
      <c r="AD384" s="20" t="str">
        <f t="shared" si="23"/>
        <v/>
      </c>
      <c r="AE384" s="4"/>
      <c r="AF384" s="4"/>
      <c r="AG384" s="4"/>
      <c r="AH384" s="4"/>
    </row>
    <row r="385" spans="1:34" ht="27" customHeight="1" x14ac:dyDescent="0.25">
      <c r="A385" s="256"/>
      <c r="B385" s="238"/>
      <c r="C385" s="239"/>
      <c r="D385" s="239"/>
      <c r="E385" s="240"/>
      <c r="F385" s="258"/>
      <c r="G385" s="258"/>
      <c r="H385" s="81" t="str">
        <f>IF(加入依頼書!H385="","",加入依頼書!H385)</f>
        <v/>
      </c>
      <c r="I385" s="87"/>
      <c r="J385" s="87"/>
      <c r="K385" s="87"/>
      <c r="L385" s="262"/>
      <c r="M385" s="263"/>
      <c r="N385" s="264"/>
      <c r="O385" s="251"/>
      <c r="P385" s="252"/>
      <c r="Q385" s="254"/>
      <c r="X385" s="20" t="str">
        <f t="shared" si="21"/>
        <v/>
      </c>
      <c r="Y385" s="61"/>
      <c r="Z385" s="20"/>
      <c r="AA385" s="20"/>
      <c r="AB385" s="20" t="str">
        <f>IF(ISERROR(VLOOKUP(X386,#REF!,AC387,0)*AD386),"",VLOOKUP(X386,#REF!,AC387,0)*AD386)</f>
        <v/>
      </c>
      <c r="AC385" s="20" t="str">
        <f t="shared" si="22"/>
        <v/>
      </c>
      <c r="AD385" s="20" t="str">
        <f t="shared" si="23"/>
        <v/>
      </c>
      <c r="AE385" s="4"/>
      <c r="AF385" s="4"/>
      <c r="AG385" s="4"/>
      <c r="AH385" s="4"/>
    </row>
    <row r="386" spans="1:34" ht="14.25" customHeight="1" x14ac:dyDescent="0.25">
      <c r="A386" s="255">
        <v>182</v>
      </c>
      <c r="B386" s="235" t="str">
        <f>IF(加入依頼書!B386="","",加入依頼書!B386)</f>
        <v/>
      </c>
      <c r="C386" s="236"/>
      <c r="D386" s="236"/>
      <c r="E386" s="237"/>
      <c r="F386" s="257" t="str">
        <f>IF(加入依頼書!F386="","",加入依頼書!F386)</f>
        <v/>
      </c>
      <c r="G386" s="257" t="str">
        <f>IF(加入依頼書!G386="","",加入依頼書!G386)</f>
        <v/>
      </c>
      <c r="H386" s="80" t="str">
        <f>加入依頼書!H386</f>
        <v>（西暦）</v>
      </c>
      <c r="I386" s="86"/>
      <c r="J386" s="87"/>
      <c r="K386" s="87"/>
      <c r="L386" s="259"/>
      <c r="M386" s="260"/>
      <c r="N386" s="261"/>
      <c r="O386" s="249" t="str">
        <f>IF(加入依頼書!U386="","",加入依頼書!U386)</f>
        <v/>
      </c>
      <c r="P386" s="250"/>
      <c r="Q386" s="253" t="str">
        <f>IF(B386="","",IF(入国状況=1,IF(AND(入国予定日&lt;=DATEVALUE("2025/9/30"),L386&gt;=DATEVALUE("2025/10/1")),"保険料が追加で発生します",""),""))</f>
        <v/>
      </c>
      <c r="X386" s="20" t="str">
        <f t="shared" si="21"/>
        <v/>
      </c>
      <c r="Y386" s="61">
        <f>IF(B386&lt;&gt;"",IF(COUNTA(I386,L386)=2,0,1),0)</f>
        <v>0</v>
      </c>
      <c r="Z386" s="20"/>
      <c r="AA386" s="20"/>
      <c r="AB386" s="20" t="str">
        <f>IF(ISERROR(VLOOKUP(X387,#REF!,AC388,0)*AD387),"",VLOOKUP(X387,#REF!,AC388,0)*AD387)</f>
        <v/>
      </c>
      <c r="AC386" s="20" t="str">
        <f t="shared" si="22"/>
        <v/>
      </c>
      <c r="AD386" s="20" t="str">
        <f t="shared" si="23"/>
        <v/>
      </c>
      <c r="AE386" s="4"/>
      <c r="AF386" s="4"/>
      <c r="AG386" s="4"/>
      <c r="AH386" s="4"/>
    </row>
    <row r="387" spans="1:34" ht="27" customHeight="1" x14ac:dyDescent="0.25">
      <c r="A387" s="256"/>
      <c r="B387" s="238"/>
      <c r="C387" s="239"/>
      <c r="D387" s="239"/>
      <c r="E387" s="240"/>
      <c r="F387" s="258"/>
      <c r="G387" s="258"/>
      <c r="H387" s="81" t="str">
        <f>IF(加入依頼書!H387="","",加入依頼書!H387)</f>
        <v/>
      </c>
      <c r="I387" s="87"/>
      <c r="J387" s="87"/>
      <c r="K387" s="87"/>
      <c r="L387" s="262"/>
      <c r="M387" s="263"/>
      <c r="N387" s="264"/>
      <c r="O387" s="251"/>
      <c r="P387" s="252"/>
      <c r="Q387" s="254"/>
      <c r="X387" s="20" t="str">
        <f t="shared" si="21"/>
        <v/>
      </c>
      <c r="Y387" s="61"/>
      <c r="Z387" s="20"/>
      <c r="AA387" s="20"/>
      <c r="AB387" s="20" t="str">
        <f>IF(ISERROR(VLOOKUP(X388,#REF!,AC389,0)*AD388),"",VLOOKUP(X388,#REF!,AC389,0)*AD388)</f>
        <v/>
      </c>
      <c r="AC387" s="20" t="str">
        <f t="shared" si="22"/>
        <v/>
      </c>
      <c r="AD387" s="20" t="str">
        <f t="shared" si="23"/>
        <v/>
      </c>
      <c r="AE387" s="4"/>
      <c r="AF387" s="4"/>
      <c r="AG387" s="4"/>
      <c r="AH387" s="4"/>
    </row>
    <row r="388" spans="1:34" ht="14.25" customHeight="1" x14ac:dyDescent="0.25">
      <c r="A388" s="255">
        <v>183</v>
      </c>
      <c r="B388" s="235" t="str">
        <f>IF(加入依頼書!B388="","",加入依頼書!B388)</f>
        <v/>
      </c>
      <c r="C388" s="236"/>
      <c r="D388" s="236"/>
      <c r="E388" s="237"/>
      <c r="F388" s="257" t="str">
        <f>IF(加入依頼書!F388="","",加入依頼書!F388)</f>
        <v/>
      </c>
      <c r="G388" s="257" t="str">
        <f>IF(加入依頼書!G388="","",加入依頼書!G388)</f>
        <v/>
      </c>
      <c r="H388" s="80" t="str">
        <f>加入依頼書!H388</f>
        <v>（西暦）</v>
      </c>
      <c r="I388" s="86"/>
      <c r="J388" s="87"/>
      <c r="K388" s="87"/>
      <c r="L388" s="259"/>
      <c r="M388" s="260"/>
      <c r="N388" s="261"/>
      <c r="O388" s="249" t="str">
        <f>IF(加入依頼書!U388="","",加入依頼書!U388)</f>
        <v/>
      </c>
      <c r="P388" s="250"/>
      <c r="Q388" s="253" t="str">
        <f>IF(B388="","",IF(入国状況=1,IF(AND(入国予定日&lt;=DATEVALUE("2025/9/30"),L388&gt;=DATEVALUE("2025/10/1")),"保険料が追加で発生します",""),""))</f>
        <v/>
      </c>
      <c r="X388" s="20" t="str">
        <f t="shared" si="21"/>
        <v/>
      </c>
      <c r="Y388" s="61">
        <f>IF(B388&lt;&gt;"",IF(COUNTA(I388,L388)=2,0,1),0)</f>
        <v>0</v>
      </c>
      <c r="Z388" s="20"/>
      <c r="AA388" s="20"/>
      <c r="AB388" s="20" t="str">
        <f>IF(ISERROR(VLOOKUP(X389,#REF!,AC390,0)*AD389),"",VLOOKUP(X389,#REF!,AC390,0)*AD389)</f>
        <v/>
      </c>
      <c r="AC388" s="20" t="str">
        <f t="shared" si="22"/>
        <v/>
      </c>
      <c r="AD388" s="20" t="str">
        <f t="shared" si="23"/>
        <v/>
      </c>
      <c r="AE388" s="4"/>
      <c r="AF388" s="4"/>
      <c r="AG388" s="4"/>
      <c r="AH388" s="4"/>
    </row>
    <row r="389" spans="1:34" ht="27" customHeight="1" x14ac:dyDescent="0.25">
      <c r="A389" s="256"/>
      <c r="B389" s="238"/>
      <c r="C389" s="239"/>
      <c r="D389" s="239"/>
      <c r="E389" s="240"/>
      <c r="F389" s="258"/>
      <c r="G389" s="258"/>
      <c r="H389" s="81" t="str">
        <f>IF(加入依頼書!H389="","",加入依頼書!H389)</f>
        <v/>
      </c>
      <c r="I389" s="87"/>
      <c r="J389" s="87"/>
      <c r="K389" s="87"/>
      <c r="L389" s="262"/>
      <c r="M389" s="263"/>
      <c r="N389" s="264"/>
      <c r="O389" s="251"/>
      <c r="P389" s="252"/>
      <c r="Q389" s="254"/>
      <c r="X389" s="20" t="str">
        <f t="shared" si="21"/>
        <v/>
      </c>
      <c r="Y389" s="61"/>
      <c r="Z389" s="20"/>
      <c r="AC389" s="20" t="str">
        <f t="shared" si="22"/>
        <v/>
      </c>
      <c r="AD389" s="20" t="str">
        <f t="shared" si="23"/>
        <v/>
      </c>
      <c r="AF389" s="4"/>
      <c r="AG389" s="4"/>
      <c r="AH389" s="4"/>
    </row>
    <row r="390" spans="1:34" ht="14.25" customHeight="1" x14ac:dyDescent="0.25">
      <c r="A390" s="255">
        <v>184</v>
      </c>
      <c r="B390" s="235" t="str">
        <f>IF(加入依頼書!B390="","",加入依頼書!B390)</f>
        <v/>
      </c>
      <c r="C390" s="236"/>
      <c r="D390" s="236"/>
      <c r="E390" s="237"/>
      <c r="F390" s="257" t="str">
        <f>IF(加入依頼書!F390="","",加入依頼書!F390)</f>
        <v/>
      </c>
      <c r="G390" s="257" t="str">
        <f>IF(加入依頼書!G390="","",加入依頼書!G390)</f>
        <v/>
      </c>
      <c r="H390" s="80" t="str">
        <f>加入依頼書!H390</f>
        <v>（西暦）</v>
      </c>
      <c r="I390" s="86"/>
      <c r="J390" s="87"/>
      <c r="K390" s="87"/>
      <c r="L390" s="259"/>
      <c r="M390" s="260"/>
      <c r="N390" s="261"/>
      <c r="O390" s="249" t="str">
        <f>IF(加入依頼書!U390="","",加入依頼書!U390)</f>
        <v/>
      </c>
      <c r="P390" s="250"/>
      <c r="Q390" s="253" t="str">
        <f>IF(B390="","",IF(入国状況=1,IF(AND(入国予定日&lt;=DATEVALUE("2025/9/30"),L390&gt;=DATEVALUE("2025/10/1")),"保険料が追加で発生します",""),""))</f>
        <v/>
      </c>
      <c r="X390" s="20" t="str">
        <f t="shared" ref="X390:X423" si="24">CONCATENATE(O390,P390)</f>
        <v/>
      </c>
      <c r="Y390" s="61">
        <f>IF(B390&lt;&gt;"",IF(COUNTA(I390,L390)=2,0,1),0)</f>
        <v>0</v>
      </c>
      <c r="Z390" s="20"/>
      <c r="AA390" s="20"/>
      <c r="AB390" s="20" t="str">
        <f>IF(ISERROR(VLOOKUP(X391,#REF!,AC392,0)*AD391),"",VLOOKUP(X391,#REF!,AC392,0)*AD391)</f>
        <v/>
      </c>
      <c r="AC390" s="20" t="str">
        <f t="shared" ref="AC390:AC423" si="25">IF(ISERROR(VLOOKUP(I389,$AB$1:$AC$14,2,0)),"",VLOOKUP(I389,$AB$1:$AC$14,2,0))</f>
        <v/>
      </c>
      <c r="AD390" s="20" t="str">
        <f t="shared" ref="AD390:AD423" si="26">IF(ISERROR(VLOOKUP(Q390,$AD$1:$AE$7,2,FALSE)),"",VLOOKUP(Q390,$AD$1:$AE$7,2,FALSE))</f>
        <v/>
      </c>
      <c r="AE390" s="4"/>
      <c r="AF390" s="4"/>
      <c r="AG390" s="4"/>
      <c r="AH390" s="4"/>
    </row>
    <row r="391" spans="1:34" ht="27" customHeight="1" x14ac:dyDescent="0.25">
      <c r="A391" s="256"/>
      <c r="B391" s="238"/>
      <c r="C391" s="239"/>
      <c r="D391" s="239"/>
      <c r="E391" s="240"/>
      <c r="F391" s="258"/>
      <c r="G391" s="258"/>
      <c r="H391" s="81" t="str">
        <f>IF(加入依頼書!H391="","",加入依頼書!H391)</f>
        <v/>
      </c>
      <c r="I391" s="87"/>
      <c r="J391" s="87"/>
      <c r="K391" s="87"/>
      <c r="L391" s="262"/>
      <c r="M391" s="263"/>
      <c r="N391" s="264"/>
      <c r="O391" s="251"/>
      <c r="P391" s="252"/>
      <c r="Q391" s="254"/>
      <c r="X391" s="20" t="str">
        <f t="shared" si="24"/>
        <v/>
      </c>
      <c r="Y391" s="61"/>
      <c r="Z391" s="20"/>
      <c r="AC391" s="20" t="str">
        <f t="shared" si="25"/>
        <v/>
      </c>
      <c r="AD391" s="20" t="str">
        <f t="shared" si="26"/>
        <v/>
      </c>
      <c r="AF391" s="4"/>
      <c r="AG391" s="4"/>
      <c r="AH391" s="4"/>
    </row>
    <row r="392" spans="1:34" ht="14.25" customHeight="1" x14ac:dyDescent="0.25">
      <c r="A392" s="255">
        <v>185</v>
      </c>
      <c r="B392" s="235" t="str">
        <f>IF(加入依頼書!B392="","",加入依頼書!B392)</f>
        <v/>
      </c>
      <c r="C392" s="236"/>
      <c r="D392" s="236"/>
      <c r="E392" s="237"/>
      <c r="F392" s="257" t="str">
        <f>IF(加入依頼書!F392="","",加入依頼書!F392)</f>
        <v/>
      </c>
      <c r="G392" s="257" t="str">
        <f>IF(加入依頼書!G392="","",加入依頼書!G392)</f>
        <v/>
      </c>
      <c r="H392" s="80" t="str">
        <f>加入依頼書!H392</f>
        <v>（西暦）</v>
      </c>
      <c r="I392" s="86"/>
      <c r="J392" s="87"/>
      <c r="K392" s="87"/>
      <c r="L392" s="259"/>
      <c r="M392" s="260"/>
      <c r="N392" s="261"/>
      <c r="O392" s="249" t="str">
        <f>IF(加入依頼書!U392="","",加入依頼書!U392)</f>
        <v/>
      </c>
      <c r="P392" s="250"/>
      <c r="Q392" s="253" t="str">
        <f>IF(B392="","",IF(入国状況=1,IF(AND(入国予定日&lt;=DATEVALUE("2025/9/30"),L392&gt;=DATEVALUE("2025/10/1")),"保険料が追加で発生します",""),""))</f>
        <v/>
      </c>
      <c r="X392" s="20" t="str">
        <f t="shared" si="24"/>
        <v/>
      </c>
      <c r="Y392" s="61">
        <f>IF(B392&lt;&gt;"",IF(COUNTA(I392,L392)=2,0,1),0)</f>
        <v>0</v>
      </c>
      <c r="Z392" s="20"/>
      <c r="AA392" s="20"/>
      <c r="AB392" s="20" t="str">
        <f>IF(ISERROR(VLOOKUP(X393,#REF!,AC394,0)*AD393),"",VLOOKUP(X393,#REF!,AC394,0)*AD393)</f>
        <v/>
      </c>
      <c r="AC392" s="20" t="str">
        <f t="shared" si="25"/>
        <v/>
      </c>
      <c r="AD392" s="20" t="str">
        <f t="shared" si="26"/>
        <v/>
      </c>
      <c r="AE392" s="4"/>
      <c r="AF392" s="4"/>
      <c r="AG392" s="4"/>
      <c r="AH392" s="4"/>
    </row>
    <row r="393" spans="1:34" ht="27" customHeight="1" x14ac:dyDescent="0.25">
      <c r="A393" s="256"/>
      <c r="B393" s="238"/>
      <c r="C393" s="239"/>
      <c r="D393" s="239"/>
      <c r="E393" s="240"/>
      <c r="F393" s="258"/>
      <c r="G393" s="258"/>
      <c r="H393" s="81" t="str">
        <f>IF(加入依頼書!H393="","",加入依頼書!H393)</f>
        <v/>
      </c>
      <c r="I393" s="87"/>
      <c r="J393" s="87"/>
      <c r="K393" s="87"/>
      <c r="L393" s="262"/>
      <c r="M393" s="263"/>
      <c r="N393" s="264"/>
      <c r="O393" s="251"/>
      <c r="P393" s="252"/>
      <c r="Q393" s="254"/>
      <c r="X393" s="20" t="str">
        <f t="shared" si="24"/>
        <v/>
      </c>
      <c r="Y393" s="61"/>
      <c r="Z393" s="20"/>
      <c r="AA393" s="20"/>
      <c r="AB393" s="20" t="str">
        <f>IF(ISERROR(VLOOKUP(X394,#REF!,AC395,0)*AD394),"",VLOOKUP(X394,#REF!,AC395,0)*AD394)</f>
        <v/>
      </c>
      <c r="AC393" s="20" t="str">
        <f t="shared" si="25"/>
        <v/>
      </c>
      <c r="AD393" s="20" t="str">
        <f t="shared" si="26"/>
        <v/>
      </c>
      <c r="AE393" s="4"/>
      <c r="AF393" s="4"/>
      <c r="AG393" s="4"/>
      <c r="AH393" s="4"/>
    </row>
    <row r="394" spans="1:34" ht="14.25" customHeight="1" x14ac:dyDescent="0.25">
      <c r="A394" s="255">
        <v>186</v>
      </c>
      <c r="B394" s="235" t="str">
        <f>IF(加入依頼書!B394="","",加入依頼書!B394)</f>
        <v/>
      </c>
      <c r="C394" s="236"/>
      <c r="D394" s="236"/>
      <c r="E394" s="237"/>
      <c r="F394" s="257" t="str">
        <f>IF(加入依頼書!F394="","",加入依頼書!F394)</f>
        <v/>
      </c>
      <c r="G394" s="257" t="str">
        <f>IF(加入依頼書!G394="","",加入依頼書!G394)</f>
        <v/>
      </c>
      <c r="H394" s="80" t="str">
        <f>加入依頼書!H394</f>
        <v>（西暦）</v>
      </c>
      <c r="I394" s="86"/>
      <c r="J394" s="87"/>
      <c r="K394" s="87"/>
      <c r="L394" s="259"/>
      <c r="M394" s="260"/>
      <c r="N394" s="261"/>
      <c r="O394" s="249" t="str">
        <f>IF(加入依頼書!U394="","",加入依頼書!U394)</f>
        <v/>
      </c>
      <c r="P394" s="250"/>
      <c r="Q394" s="253" t="str">
        <f>IF(B394="","",IF(入国状況=1,IF(AND(入国予定日&lt;=DATEVALUE("2025/9/30"),L394&gt;=DATEVALUE("2025/10/1")),"保険料が追加で発生します",""),""))</f>
        <v/>
      </c>
      <c r="X394" s="20" t="str">
        <f t="shared" si="24"/>
        <v/>
      </c>
      <c r="Y394" s="61">
        <f>IF(B394&lt;&gt;"",IF(COUNTA(I394,L394)=2,0,1),0)</f>
        <v>0</v>
      </c>
      <c r="Z394" s="20"/>
      <c r="AA394" s="20"/>
      <c r="AB394" s="20" t="str">
        <f>IF(ISERROR(VLOOKUP(X395,#REF!,AC396,0)*AD395),"",VLOOKUP(X395,#REF!,AC396,0)*AD395)</f>
        <v/>
      </c>
      <c r="AC394" s="20" t="str">
        <f t="shared" si="25"/>
        <v/>
      </c>
      <c r="AD394" s="20" t="str">
        <f t="shared" si="26"/>
        <v/>
      </c>
      <c r="AE394" s="4"/>
      <c r="AF394" s="4"/>
      <c r="AG394" s="4"/>
      <c r="AH394" s="4"/>
    </row>
    <row r="395" spans="1:34" ht="27" customHeight="1" x14ac:dyDescent="0.25">
      <c r="A395" s="256"/>
      <c r="B395" s="238"/>
      <c r="C395" s="239"/>
      <c r="D395" s="239"/>
      <c r="E395" s="240"/>
      <c r="F395" s="258"/>
      <c r="G395" s="258"/>
      <c r="H395" s="81" t="str">
        <f>IF(加入依頼書!H395="","",加入依頼書!H395)</f>
        <v/>
      </c>
      <c r="I395" s="87"/>
      <c r="J395" s="87"/>
      <c r="K395" s="87"/>
      <c r="L395" s="262"/>
      <c r="M395" s="263"/>
      <c r="N395" s="264"/>
      <c r="O395" s="251"/>
      <c r="P395" s="252"/>
      <c r="Q395" s="254"/>
      <c r="X395" s="20" t="str">
        <f t="shared" si="24"/>
        <v/>
      </c>
      <c r="Y395" s="61"/>
      <c r="Z395" s="20"/>
      <c r="AA395" s="20"/>
      <c r="AB395" s="20" t="str">
        <f>IF(ISERROR(VLOOKUP(X396,#REF!,AC397,0)*AD396),"",VLOOKUP(X396,#REF!,AC397,0)*AD396)</f>
        <v/>
      </c>
      <c r="AC395" s="20" t="str">
        <f t="shared" si="25"/>
        <v/>
      </c>
      <c r="AD395" s="20" t="str">
        <f t="shared" si="26"/>
        <v/>
      </c>
      <c r="AE395" s="4"/>
      <c r="AF395" s="4"/>
      <c r="AG395" s="4"/>
      <c r="AH395" s="4"/>
    </row>
    <row r="396" spans="1:34" ht="14.25" customHeight="1" x14ac:dyDescent="0.25">
      <c r="A396" s="255">
        <v>187</v>
      </c>
      <c r="B396" s="235" t="str">
        <f>IF(加入依頼書!B396="","",加入依頼書!B396)</f>
        <v/>
      </c>
      <c r="C396" s="236"/>
      <c r="D396" s="236"/>
      <c r="E396" s="237"/>
      <c r="F396" s="257" t="str">
        <f>IF(加入依頼書!F396="","",加入依頼書!F396)</f>
        <v/>
      </c>
      <c r="G396" s="257" t="str">
        <f>IF(加入依頼書!G396="","",加入依頼書!G396)</f>
        <v/>
      </c>
      <c r="H396" s="80" t="str">
        <f>加入依頼書!H396</f>
        <v>（西暦）</v>
      </c>
      <c r="I396" s="86"/>
      <c r="J396" s="87"/>
      <c r="K396" s="87"/>
      <c r="L396" s="259"/>
      <c r="M396" s="260"/>
      <c r="N396" s="261"/>
      <c r="O396" s="249" t="str">
        <f>IF(加入依頼書!U396="","",加入依頼書!U396)</f>
        <v/>
      </c>
      <c r="P396" s="250"/>
      <c r="Q396" s="253" t="str">
        <f>IF(B396="","",IF(入国状況=1,IF(AND(入国予定日&lt;=DATEVALUE("2025/9/30"),L396&gt;=DATEVALUE("2025/10/1")),"保険料が追加で発生します",""),""))</f>
        <v/>
      </c>
      <c r="X396" s="20" t="str">
        <f t="shared" si="24"/>
        <v/>
      </c>
      <c r="Y396" s="61">
        <f>IF(B396&lt;&gt;"",IF(COUNTA(I396,L396)=2,0,1),0)</f>
        <v>0</v>
      </c>
      <c r="Z396" s="20"/>
      <c r="AA396" s="20"/>
      <c r="AB396" s="20" t="str">
        <f>IF(ISERROR(VLOOKUP(X397,#REF!,AC398,0)*AD397),"",VLOOKUP(X397,#REF!,AC398,0)*AD397)</f>
        <v/>
      </c>
      <c r="AC396" s="20" t="str">
        <f t="shared" si="25"/>
        <v/>
      </c>
      <c r="AD396" s="20" t="str">
        <f t="shared" si="26"/>
        <v/>
      </c>
      <c r="AE396" s="4"/>
      <c r="AF396" s="4"/>
      <c r="AG396" s="4"/>
      <c r="AH396" s="4"/>
    </row>
    <row r="397" spans="1:34" ht="27" customHeight="1" x14ac:dyDescent="0.25">
      <c r="A397" s="256"/>
      <c r="B397" s="238"/>
      <c r="C397" s="239"/>
      <c r="D397" s="239"/>
      <c r="E397" s="240"/>
      <c r="F397" s="258"/>
      <c r="G397" s="258"/>
      <c r="H397" s="81" t="str">
        <f>IF(加入依頼書!H397="","",加入依頼書!H397)</f>
        <v/>
      </c>
      <c r="I397" s="87"/>
      <c r="J397" s="87"/>
      <c r="K397" s="87"/>
      <c r="L397" s="262"/>
      <c r="M397" s="263"/>
      <c r="N397" s="264"/>
      <c r="O397" s="251"/>
      <c r="P397" s="252"/>
      <c r="Q397" s="254"/>
      <c r="X397" s="20" t="str">
        <f t="shared" si="24"/>
        <v/>
      </c>
      <c r="Y397" s="61"/>
      <c r="Z397" s="20"/>
      <c r="AA397" s="20"/>
      <c r="AB397" s="20" t="str">
        <f>IF(ISERROR(VLOOKUP(X398,#REF!,AC399,0)*AD398),"",VLOOKUP(X398,#REF!,AC399,0)*AD398)</f>
        <v/>
      </c>
      <c r="AC397" s="20" t="str">
        <f t="shared" si="25"/>
        <v/>
      </c>
      <c r="AD397" s="20" t="str">
        <f t="shared" si="26"/>
        <v/>
      </c>
      <c r="AE397" s="4"/>
      <c r="AF397" s="4"/>
      <c r="AG397" s="4"/>
      <c r="AH397" s="4"/>
    </row>
    <row r="398" spans="1:34" ht="14.25" customHeight="1" x14ac:dyDescent="0.25">
      <c r="A398" s="255">
        <v>188</v>
      </c>
      <c r="B398" s="235" t="str">
        <f>IF(加入依頼書!B398="","",加入依頼書!B398)</f>
        <v/>
      </c>
      <c r="C398" s="236"/>
      <c r="D398" s="236"/>
      <c r="E398" s="237"/>
      <c r="F398" s="257" t="str">
        <f>IF(加入依頼書!F398="","",加入依頼書!F398)</f>
        <v/>
      </c>
      <c r="G398" s="257" t="str">
        <f>IF(加入依頼書!G398="","",加入依頼書!G398)</f>
        <v/>
      </c>
      <c r="H398" s="80" t="str">
        <f>加入依頼書!H398</f>
        <v>（西暦）</v>
      </c>
      <c r="I398" s="86"/>
      <c r="J398" s="87"/>
      <c r="K398" s="87"/>
      <c r="L398" s="259"/>
      <c r="M398" s="260"/>
      <c r="N398" s="261"/>
      <c r="O398" s="249" t="str">
        <f>IF(加入依頼書!U398="","",加入依頼書!U398)</f>
        <v/>
      </c>
      <c r="P398" s="250"/>
      <c r="Q398" s="253" t="str">
        <f>IF(B398="","",IF(入国状況=1,IF(AND(入国予定日&lt;=DATEVALUE("2025/9/30"),L398&gt;=DATEVALUE("2025/10/1")),"保険料が追加で発生します",""),""))</f>
        <v/>
      </c>
      <c r="X398" s="20" t="str">
        <f t="shared" si="24"/>
        <v/>
      </c>
      <c r="Y398" s="61">
        <f>IF(B398&lt;&gt;"",IF(COUNTA(I398,L398)=2,0,1),0)</f>
        <v>0</v>
      </c>
      <c r="Z398" s="20"/>
      <c r="AA398" s="20"/>
      <c r="AB398" s="20" t="str">
        <f>IF(ISERROR(VLOOKUP(X399,#REF!,AC400,0)*AD399),"",VLOOKUP(X399,#REF!,AC400,0)*AD399)</f>
        <v/>
      </c>
      <c r="AC398" s="20" t="str">
        <f t="shared" si="25"/>
        <v/>
      </c>
      <c r="AD398" s="20" t="str">
        <f t="shared" si="26"/>
        <v/>
      </c>
      <c r="AE398" s="4"/>
      <c r="AF398" s="4"/>
      <c r="AG398" s="4"/>
      <c r="AH398" s="4"/>
    </row>
    <row r="399" spans="1:34" ht="27" customHeight="1" x14ac:dyDescent="0.25">
      <c r="A399" s="256"/>
      <c r="B399" s="238"/>
      <c r="C399" s="239"/>
      <c r="D399" s="239"/>
      <c r="E399" s="240"/>
      <c r="F399" s="258"/>
      <c r="G399" s="258"/>
      <c r="H399" s="81" t="str">
        <f>IF(加入依頼書!H399="","",加入依頼書!H399)</f>
        <v/>
      </c>
      <c r="I399" s="87"/>
      <c r="J399" s="87"/>
      <c r="K399" s="87"/>
      <c r="L399" s="262"/>
      <c r="M399" s="263"/>
      <c r="N399" s="264"/>
      <c r="O399" s="251"/>
      <c r="P399" s="252"/>
      <c r="Q399" s="254"/>
      <c r="X399" s="20" t="str">
        <f t="shared" si="24"/>
        <v/>
      </c>
      <c r="Y399" s="61"/>
      <c r="Z399" s="20"/>
      <c r="AA399" s="20"/>
      <c r="AB399" s="20" t="str">
        <f>IF(ISERROR(VLOOKUP(X400,#REF!,AC401,0)*AD400),"",VLOOKUP(X400,#REF!,AC401,0)*AD400)</f>
        <v/>
      </c>
      <c r="AC399" s="20" t="str">
        <f t="shared" si="25"/>
        <v/>
      </c>
      <c r="AD399" s="20" t="str">
        <f t="shared" si="26"/>
        <v/>
      </c>
      <c r="AE399" s="4"/>
      <c r="AF399" s="4"/>
      <c r="AG399" s="4"/>
      <c r="AH399" s="4"/>
    </row>
    <row r="400" spans="1:34" ht="14.25" customHeight="1" x14ac:dyDescent="0.25">
      <c r="A400" s="255">
        <v>189</v>
      </c>
      <c r="B400" s="235" t="str">
        <f>IF(加入依頼書!B400="","",加入依頼書!B400)</f>
        <v/>
      </c>
      <c r="C400" s="236"/>
      <c r="D400" s="236"/>
      <c r="E400" s="237"/>
      <c r="F400" s="257" t="str">
        <f>IF(加入依頼書!F400="","",加入依頼書!F400)</f>
        <v/>
      </c>
      <c r="G400" s="257" t="str">
        <f>IF(加入依頼書!G400="","",加入依頼書!G400)</f>
        <v/>
      </c>
      <c r="H400" s="80" t="str">
        <f>加入依頼書!H400</f>
        <v>（西暦）</v>
      </c>
      <c r="I400" s="86"/>
      <c r="J400" s="87"/>
      <c r="K400" s="87"/>
      <c r="L400" s="259"/>
      <c r="M400" s="260"/>
      <c r="N400" s="261"/>
      <c r="O400" s="249" t="str">
        <f>IF(加入依頼書!U400="","",加入依頼書!U400)</f>
        <v/>
      </c>
      <c r="P400" s="250"/>
      <c r="Q400" s="253" t="str">
        <f>IF(B400="","",IF(入国状況=1,IF(AND(入国予定日&lt;=DATEVALUE("2025/9/30"),L400&gt;=DATEVALUE("2025/10/1")),"保険料が追加で発生します",""),""))</f>
        <v/>
      </c>
      <c r="X400" s="20" t="str">
        <f t="shared" si="24"/>
        <v/>
      </c>
      <c r="Y400" s="61">
        <f>IF(B400&lt;&gt;"",IF(COUNTA(I400,L400)=2,0,1),0)</f>
        <v>0</v>
      </c>
      <c r="Z400" s="20"/>
      <c r="AA400" s="20"/>
      <c r="AB400" s="20" t="str">
        <f>IF(ISERROR(VLOOKUP(X401,#REF!,AC402,0)*AD401),"",VLOOKUP(X401,#REF!,AC402,0)*AD401)</f>
        <v/>
      </c>
      <c r="AC400" s="20" t="str">
        <f t="shared" si="25"/>
        <v/>
      </c>
      <c r="AD400" s="20" t="str">
        <f t="shared" si="26"/>
        <v/>
      </c>
      <c r="AE400" s="4"/>
      <c r="AF400" s="4"/>
      <c r="AG400" s="4"/>
      <c r="AH400" s="4"/>
    </row>
    <row r="401" spans="1:34" ht="27" customHeight="1" x14ac:dyDescent="0.25">
      <c r="A401" s="256"/>
      <c r="B401" s="238"/>
      <c r="C401" s="239"/>
      <c r="D401" s="239"/>
      <c r="E401" s="240"/>
      <c r="F401" s="258"/>
      <c r="G401" s="258"/>
      <c r="H401" s="81" t="str">
        <f>IF(加入依頼書!H401="","",加入依頼書!H401)</f>
        <v/>
      </c>
      <c r="I401" s="87"/>
      <c r="J401" s="87"/>
      <c r="K401" s="87"/>
      <c r="L401" s="262"/>
      <c r="M401" s="263"/>
      <c r="N401" s="264"/>
      <c r="O401" s="251"/>
      <c r="P401" s="252"/>
      <c r="Q401" s="254"/>
      <c r="X401" s="20" t="str">
        <f t="shared" si="24"/>
        <v/>
      </c>
      <c r="Y401" s="61"/>
      <c r="Z401" s="20"/>
      <c r="AC401" s="20" t="str">
        <f t="shared" si="25"/>
        <v/>
      </c>
      <c r="AD401" s="20" t="str">
        <f t="shared" si="26"/>
        <v/>
      </c>
      <c r="AF401" s="4"/>
      <c r="AG401" s="4"/>
      <c r="AH401" s="4"/>
    </row>
    <row r="402" spans="1:34" ht="14.25" customHeight="1" x14ac:dyDescent="0.25">
      <c r="A402" s="255">
        <v>190</v>
      </c>
      <c r="B402" s="235" t="str">
        <f>IF(加入依頼書!B402="","",加入依頼書!B402)</f>
        <v/>
      </c>
      <c r="C402" s="236"/>
      <c r="D402" s="236"/>
      <c r="E402" s="237"/>
      <c r="F402" s="257" t="str">
        <f>IF(加入依頼書!F402="","",加入依頼書!F402)</f>
        <v/>
      </c>
      <c r="G402" s="257" t="str">
        <f>IF(加入依頼書!G402="","",加入依頼書!G402)</f>
        <v/>
      </c>
      <c r="H402" s="80" t="str">
        <f>加入依頼書!H402</f>
        <v>（西暦）</v>
      </c>
      <c r="I402" s="86"/>
      <c r="J402" s="87"/>
      <c r="K402" s="87"/>
      <c r="L402" s="259"/>
      <c r="M402" s="260"/>
      <c r="N402" s="261"/>
      <c r="O402" s="249" t="str">
        <f>IF(加入依頼書!U402="","",加入依頼書!U402)</f>
        <v/>
      </c>
      <c r="P402" s="250"/>
      <c r="Q402" s="253" t="str">
        <f>IF(B402="","",IF(入国状況=1,IF(AND(入国予定日&lt;=DATEVALUE("2025/9/30"),L402&gt;=DATEVALUE("2025/10/1")),"保険料が追加で発生します",""),""))</f>
        <v/>
      </c>
      <c r="X402" s="20" t="str">
        <f t="shared" si="24"/>
        <v/>
      </c>
      <c r="Y402" s="61">
        <f>IF(B402&lt;&gt;"",IF(COUNTA(I402,L402)=2,0,1),0)</f>
        <v>0</v>
      </c>
      <c r="Z402" s="20"/>
      <c r="AA402" s="20"/>
      <c r="AB402" s="20" t="str">
        <f>IF(ISERROR(VLOOKUP(X403,#REF!,AC404,0)*AD403),"",VLOOKUP(X403,#REF!,AC404,0)*AD403)</f>
        <v/>
      </c>
      <c r="AC402" s="20" t="str">
        <f t="shared" si="25"/>
        <v/>
      </c>
      <c r="AD402" s="20" t="str">
        <f t="shared" si="26"/>
        <v/>
      </c>
      <c r="AE402" s="4"/>
      <c r="AF402" s="4"/>
      <c r="AG402" s="4"/>
      <c r="AH402" s="4"/>
    </row>
    <row r="403" spans="1:34" ht="27" customHeight="1" x14ac:dyDescent="0.25">
      <c r="A403" s="256"/>
      <c r="B403" s="238"/>
      <c r="C403" s="239"/>
      <c r="D403" s="239"/>
      <c r="E403" s="240"/>
      <c r="F403" s="258"/>
      <c r="G403" s="258"/>
      <c r="H403" s="81" t="str">
        <f>IF(加入依頼書!H403="","",加入依頼書!H403)</f>
        <v/>
      </c>
      <c r="I403" s="87"/>
      <c r="J403" s="87"/>
      <c r="K403" s="87"/>
      <c r="L403" s="262"/>
      <c r="M403" s="263"/>
      <c r="N403" s="264"/>
      <c r="O403" s="251"/>
      <c r="P403" s="252"/>
      <c r="Q403" s="254"/>
      <c r="X403" s="20" t="str">
        <f t="shared" si="24"/>
        <v/>
      </c>
      <c r="Y403" s="61"/>
      <c r="Z403" s="20"/>
      <c r="AA403" s="20"/>
      <c r="AB403" s="20" t="str">
        <f>IF(ISERROR(VLOOKUP(X404,#REF!,AC405,0)*AD404),"",VLOOKUP(X404,#REF!,AC405,0)*AD404)</f>
        <v/>
      </c>
      <c r="AC403" s="20" t="str">
        <f t="shared" si="25"/>
        <v/>
      </c>
      <c r="AD403" s="20" t="str">
        <f t="shared" si="26"/>
        <v/>
      </c>
      <c r="AE403" s="4"/>
      <c r="AF403" s="4"/>
      <c r="AG403" s="4"/>
      <c r="AH403" s="4"/>
    </row>
    <row r="404" spans="1:34" ht="14.25" customHeight="1" x14ac:dyDescent="0.25">
      <c r="A404" s="255">
        <v>191</v>
      </c>
      <c r="B404" s="235" t="str">
        <f>IF(加入依頼書!B404="","",加入依頼書!B404)</f>
        <v/>
      </c>
      <c r="C404" s="236"/>
      <c r="D404" s="236"/>
      <c r="E404" s="237"/>
      <c r="F404" s="257" t="str">
        <f>IF(加入依頼書!F404="","",加入依頼書!F404)</f>
        <v/>
      </c>
      <c r="G404" s="257" t="str">
        <f>IF(加入依頼書!G404="","",加入依頼書!G404)</f>
        <v/>
      </c>
      <c r="H404" s="80" t="str">
        <f>加入依頼書!H404</f>
        <v>（西暦）</v>
      </c>
      <c r="I404" s="86"/>
      <c r="J404" s="87"/>
      <c r="K404" s="87"/>
      <c r="L404" s="259"/>
      <c r="M404" s="260"/>
      <c r="N404" s="261"/>
      <c r="O404" s="249" t="str">
        <f>IF(加入依頼書!U404="","",加入依頼書!U404)</f>
        <v/>
      </c>
      <c r="P404" s="250"/>
      <c r="Q404" s="253" t="str">
        <f>IF(B404="","",IF(入国状況=1,IF(AND(入国予定日&lt;=DATEVALUE("2025/9/30"),L404&gt;=DATEVALUE("2025/10/1")),"保険料が追加で発生します",""),""))</f>
        <v/>
      </c>
      <c r="X404" s="20" t="str">
        <f t="shared" si="24"/>
        <v/>
      </c>
      <c r="Y404" s="61">
        <f>IF(B404&lt;&gt;"",IF(COUNTA(I404,L404)=2,0,1),0)</f>
        <v>0</v>
      </c>
      <c r="Z404" s="20"/>
      <c r="AA404" s="20"/>
      <c r="AB404" s="20" t="str">
        <f>IF(ISERROR(VLOOKUP(X405,#REF!,AC406,0)*AD405),"",VLOOKUP(X405,#REF!,AC406,0)*AD405)</f>
        <v/>
      </c>
      <c r="AC404" s="20" t="str">
        <f t="shared" si="25"/>
        <v/>
      </c>
      <c r="AD404" s="20" t="str">
        <f t="shared" si="26"/>
        <v/>
      </c>
      <c r="AE404" s="4"/>
      <c r="AF404" s="4"/>
      <c r="AG404" s="4"/>
      <c r="AH404" s="4"/>
    </row>
    <row r="405" spans="1:34" ht="27" customHeight="1" x14ac:dyDescent="0.25">
      <c r="A405" s="256"/>
      <c r="B405" s="238"/>
      <c r="C405" s="239"/>
      <c r="D405" s="239"/>
      <c r="E405" s="240"/>
      <c r="F405" s="258"/>
      <c r="G405" s="258"/>
      <c r="H405" s="81" t="str">
        <f>IF(加入依頼書!H405="","",加入依頼書!H405)</f>
        <v/>
      </c>
      <c r="I405" s="87"/>
      <c r="J405" s="87"/>
      <c r="K405" s="87"/>
      <c r="L405" s="262"/>
      <c r="M405" s="263"/>
      <c r="N405" s="264"/>
      <c r="O405" s="251"/>
      <c r="P405" s="252"/>
      <c r="Q405" s="254"/>
      <c r="X405" s="20" t="str">
        <f t="shared" si="24"/>
        <v/>
      </c>
      <c r="Y405" s="61"/>
      <c r="Z405" s="20"/>
      <c r="AA405" s="20"/>
      <c r="AB405" s="20" t="str">
        <f>IF(ISERROR(VLOOKUP(X406,#REF!,AC407,0)*AD406),"",VLOOKUP(X406,#REF!,AC407,0)*AD406)</f>
        <v/>
      </c>
      <c r="AC405" s="20" t="str">
        <f t="shared" si="25"/>
        <v/>
      </c>
      <c r="AD405" s="20" t="str">
        <f t="shared" si="26"/>
        <v/>
      </c>
      <c r="AE405" s="4"/>
      <c r="AF405" s="4"/>
      <c r="AG405" s="4"/>
      <c r="AH405" s="4"/>
    </row>
    <row r="406" spans="1:34" ht="14.25" customHeight="1" x14ac:dyDescent="0.25">
      <c r="A406" s="255">
        <v>192</v>
      </c>
      <c r="B406" s="235" t="str">
        <f>IF(加入依頼書!B406="","",加入依頼書!B406)</f>
        <v/>
      </c>
      <c r="C406" s="236"/>
      <c r="D406" s="236"/>
      <c r="E406" s="237"/>
      <c r="F406" s="257" t="str">
        <f>IF(加入依頼書!F406="","",加入依頼書!F406)</f>
        <v/>
      </c>
      <c r="G406" s="257" t="str">
        <f>IF(加入依頼書!G406="","",加入依頼書!G406)</f>
        <v/>
      </c>
      <c r="H406" s="80" t="str">
        <f>加入依頼書!H406</f>
        <v>（西暦）</v>
      </c>
      <c r="I406" s="86"/>
      <c r="J406" s="87"/>
      <c r="K406" s="87"/>
      <c r="L406" s="259"/>
      <c r="M406" s="260"/>
      <c r="N406" s="261"/>
      <c r="O406" s="249" t="str">
        <f>IF(加入依頼書!U406="","",加入依頼書!U406)</f>
        <v/>
      </c>
      <c r="P406" s="250"/>
      <c r="Q406" s="253" t="str">
        <f>IF(B406="","",IF(入国状況=1,IF(AND(入国予定日&lt;=DATEVALUE("2025/9/30"),L406&gt;=DATEVALUE("2025/10/1")),"保険料が追加で発生します",""),""))</f>
        <v/>
      </c>
      <c r="X406" s="20" t="str">
        <f t="shared" si="24"/>
        <v/>
      </c>
      <c r="Y406" s="61">
        <f>IF(B406&lt;&gt;"",IF(COUNTA(I406,L406)=2,0,1),0)</f>
        <v>0</v>
      </c>
      <c r="Z406" s="20"/>
      <c r="AA406" s="20"/>
      <c r="AB406" s="20" t="str">
        <f>IF(ISERROR(VLOOKUP(X407,#REF!,AC408,0)*AD407),"",VLOOKUP(X407,#REF!,AC408,0)*AD407)</f>
        <v/>
      </c>
      <c r="AC406" s="20" t="str">
        <f t="shared" si="25"/>
        <v/>
      </c>
      <c r="AD406" s="20" t="str">
        <f t="shared" si="26"/>
        <v/>
      </c>
      <c r="AE406" s="4"/>
      <c r="AF406" s="4"/>
      <c r="AG406" s="4"/>
      <c r="AH406" s="4"/>
    </row>
    <row r="407" spans="1:34" ht="27" customHeight="1" x14ac:dyDescent="0.25">
      <c r="A407" s="256"/>
      <c r="B407" s="238"/>
      <c r="C407" s="239"/>
      <c r="D407" s="239"/>
      <c r="E407" s="240"/>
      <c r="F407" s="258"/>
      <c r="G407" s="258"/>
      <c r="H407" s="81" t="str">
        <f>IF(加入依頼書!H407="","",加入依頼書!H407)</f>
        <v/>
      </c>
      <c r="I407" s="87"/>
      <c r="J407" s="87"/>
      <c r="K407" s="87"/>
      <c r="L407" s="262"/>
      <c r="M407" s="263"/>
      <c r="N407" s="264"/>
      <c r="O407" s="251"/>
      <c r="P407" s="252"/>
      <c r="Q407" s="254"/>
      <c r="X407" s="20" t="str">
        <f t="shared" si="24"/>
        <v/>
      </c>
      <c r="Y407" s="61"/>
      <c r="Z407" s="20"/>
      <c r="AA407" s="20"/>
      <c r="AB407" s="20" t="str">
        <f>IF(ISERROR(VLOOKUP(X408,#REF!,AC409,0)*AD408),"",VLOOKUP(X408,#REF!,AC409,0)*AD408)</f>
        <v/>
      </c>
      <c r="AC407" s="20" t="str">
        <f t="shared" si="25"/>
        <v/>
      </c>
      <c r="AD407" s="20" t="str">
        <f t="shared" si="26"/>
        <v/>
      </c>
      <c r="AE407" s="4"/>
      <c r="AF407" s="4"/>
      <c r="AG407" s="4"/>
      <c r="AH407" s="4"/>
    </row>
    <row r="408" spans="1:34" ht="14.25" customHeight="1" x14ac:dyDescent="0.25">
      <c r="A408" s="255">
        <v>193</v>
      </c>
      <c r="B408" s="235" t="str">
        <f>IF(加入依頼書!B408="","",加入依頼書!B408)</f>
        <v/>
      </c>
      <c r="C408" s="236"/>
      <c r="D408" s="236"/>
      <c r="E408" s="237"/>
      <c r="F408" s="257" t="str">
        <f>IF(加入依頼書!F408="","",加入依頼書!F408)</f>
        <v/>
      </c>
      <c r="G408" s="257" t="str">
        <f>IF(加入依頼書!G408="","",加入依頼書!G408)</f>
        <v/>
      </c>
      <c r="H408" s="80" t="str">
        <f>加入依頼書!H408</f>
        <v>（西暦）</v>
      </c>
      <c r="I408" s="86"/>
      <c r="J408" s="87"/>
      <c r="K408" s="87"/>
      <c r="L408" s="259"/>
      <c r="M408" s="260"/>
      <c r="N408" s="261"/>
      <c r="O408" s="249" t="str">
        <f>IF(加入依頼書!U408="","",加入依頼書!U408)</f>
        <v/>
      </c>
      <c r="P408" s="250"/>
      <c r="Q408" s="253" t="str">
        <f>IF(B408="","",IF(入国状況=1,IF(AND(入国予定日&lt;=DATEVALUE("2025/9/30"),L408&gt;=DATEVALUE("2025/10/1")),"保険料が追加で発生します",""),""))</f>
        <v/>
      </c>
      <c r="X408" s="20" t="str">
        <f t="shared" si="24"/>
        <v/>
      </c>
      <c r="Y408" s="61">
        <f>IF(B408&lt;&gt;"",IF(COUNTA(I408,L408)=2,0,1),0)</f>
        <v>0</v>
      </c>
      <c r="Z408" s="20"/>
      <c r="AA408" s="20"/>
      <c r="AB408" s="20" t="str">
        <f>IF(ISERROR(VLOOKUP(X409,#REF!,AC410,0)*AD409),"",VLOOKUP(X409,#REF!,AC410,0)*AD409)</f>
        <v/>
      </c>
      <c r="AC408" s="20" t="str">
        <f t="shared" si="25"/>
        <v/>
      </c>
      <c r="AD408" s="20" t="str">
        <f t="shared" si="26"/>
        <v/>
      </c>
      <c r="AE408" s="4"/>
      <c r="AF408" s="4"/>
      <c r="AG408" s="4"/>
      <c r="AH408" s="4"/>
    </row>
    <row r="409" spans="1:34" ht="27" customHeight="1" x14ac:dyDescent="0.25">
      <c r="A409" s="256"/>
      <c r="B409" s="238"/>
      <c r="C409" s="239"/>
      <c r="D409" s="239"/>
      <c r="E409" s="240"/>
      <c r="F409" s="258"/>
      <c r="G409" s="258"/>
      <c r="H409" s="81" t="str">
        <f>IF(加入依頼書!H409="","",加入依頼書!H409)</f>
        <v/>
      </c>
      <c r="I409" s="87"/>
      <c r="J409" s="87"/>
      <c r="K409" s="87"/>
      <c r="L409" s="262"/>
      <c r="M409" s="263"/>
      <c r="N409" s="264"/>
      <c r="O409" s="251"/>
      <c r="P409" s="252"/>
      <c r="Q409" s="254"/>
      <c r="X409" s="20" t="str">
        <f t="shared" si="24"/>
        <v/>
      </c>
      <c r="Y409" s="61"/>
      <c r="Z409" s="20"/>
      <c r="AA409" s="20"/>
      <c r="AB409" s="20" t="str">
        <f>IF(ISERROR(VLOOKUP(X410,#REF!,AC411,0)*AD410),"",VLOOKUP(X410,#REF!,AC411,0)*AD410)</f>
        <v/>
      </c>
      <c r="AC409" s="20" t="str">
        <f t="shared" si="25"/>
        <v/>
      </c>
      <c r="AD409" s="20" t="str">
        <f t="shared" si="26"/>
        <v/>
      </c>
      <c r="AE409" s="4"/>
      <c r="AF409" s="4"/>
      <c r="AG409" s="4"/>
      <c r="AH409" s="4"/>
    </row>
    <row r="410" spans="1:34" ht="14.25" customHeight="1" x14ac:dyDescent="0.25">
      <c r="A410" s="255">
        <v>194</v>
      </c>
      <c r="B410" s="235" t="str">
        <f>IF(加入依頼書!B410="","",加入依頼書!B410)</f>
        <v/>
      </c>
      <c r="C410" s="236"/>
      <c r="D410" s="236"/>
      <c r="E410" s="237"/>
      <c r="F410" s="257" t="str">
        <f>IF(加入依頼書!F410="","",加入依頼書!F410)</f>
        <v/>
      </c>
      <c r="G410" s="257" t="str">
        <f>IF(加入依頼書!G410="","",加入依頼書!G410)</f>
        <v/>
      </c>
      <c r="H410" s="80" t="str">
        <f>加入依頼書!H410</f>
        <v>（西暦）</v>
      </c>
      <c r="I410" s="86"/>
      <c r="J410" s="87"/>
      <c r="K410" s="87"/>
      <c r="L410" s="259"/>
      <c r="M410" s="260"/>
      <c r="N410" s="261"/>
      <c r="O410" s="249" t="str">
        <f>IF(加入依頼書!U410="","",加入依頼書!U410)</f>
        <v/>
      </c>
      <c r="P410" s="250"/>
      <c r="Q410" s="253" t="str">
        <f>IF(B410="","",IF(入国状況=1,IF(AND(入国予定日&lt;=DATEVALUE("2025/9/30"),L410&gt;=DATEVALUE("2025/10/1")),"保険料が追加で発生します",""),""))</f>
        <v/>
      </c>
      <c r="X410" s="20" t="str">
        <f t="shared" si="24"/>
        <v/>
      </c>
      <c r="Y410" s="61">
        <f>IF(B410&lt;&gt;"",IF(COUNTA(I410,L410)=2,0,1),0)</f>
        <v>0</v>
      </c>
      <c r="Z410" s="20"/>
      <c r="AA410" s="20"/>
      <c r="AB410" s="20" t="str">
        <f>IF(ISERROR(VLOOKUP(X411,#REF!,AC412,0)*AD411),"",VLOOKUP(X411,#REF!,AC412,0)*AD411)</f>
        <v/>
      </c>
      <c r="AC410" s="20" t="str">
        <f t="shared" si="25"/>
        <v/>
      </c>
      <c r="AD410" s="20" t="str">
        <f t="shared" si="26"/>
        <v/>
      </c>
      <c r="AE410" s="4"/>
      <c r="AF410" s="4"/>
      <c r="AG410" s="4"/>
      <c r="AH410" s="4"/>
    </row>
    <row r="411" spans="1:34" ht="27" customHeight="1" x14ac:dyDescent="0.25">
      <c r="A411" s="256"/>
      <c r="B411" s="238"/>
      <c r="C411" s="239"/>
      <c r="D411" s="239"/>
      <c r="E411" s="240"/>
      <c r="F411" s="258"/>
      <c r="G411" s="258"/>
      <c r="H411" s="81" t="str">
        <f>IF(加入依頼書!H411="","",加入依頼書!H411)</f>
        <v/>
      </c>
      <c r="I411" s="87"/>
      <c r="J411" s="87"/>
      <c r="K411" s="87"/>
      <c r="L411" s="262"/>
      <c r="M411" s="263"/>
      <c r="N411" s="264"/>
      <c r="O411" s="251"/>
      <c r="P411" s="252"/>
      <c r="Q411" s="254"/>
      <c r="X411" s="20" t="str">
        <f t="shared" si="24"/>
        <v/>
      </c>
      <c r="Y411" s="61"/>
      <c r="Z411" s="20"/>
      <c r="AC411" s="20" t="str">
        <f t="shared" si="25"/>
        <v/>
      </c>
      <c r="AD411" s="20" t="str">
        <f t="shared" si="26"/>
        <v/>
      </c>
      <c r="AF411" s="4"/>
      <c r="AG411" s="4"/>
      <c r="AH411" s="4"/>
    </row>
    <row r="412" spans="1:34" ht="14.25" customHeight="1" x14ac:dyDescent="0.25">
      <c r="A412" s="255">
        <v>195</v>
      </c>
      <c r="B412" s="235" t="str">
        <f>IF(加入依頼書!B412="","",加入依頼書!B412)</f>
        <v/>
      </c>
      <c r="C412" s="236"/>
      <c r="D412" s="236"/>
      <c r="E412" s="237"/>
      <c r="F412" s="257" t="str">
        <f>IF(加入依頼書!F412="","",加入依頼書!F412)</f>
        <v/>
      </c>
      <c r="G412" s="257" t="str">
        <f>IF(加入依頼書!G412="","",加入依頼書!G412)</f>
        <v/>
      </c>
      <c r="H412" s="80" t="str">
        <f>加入依頼書!H412</f>
        <v>（西暦）</v>
      </c>
      <c r="I412" s="86"/>
      <c r="J412" s="87"/>
      <c r="K412" s="87"/>
      <c r="L412" s="259"/>
      <c r="M412" s="260"/>
      <c r="N412" s="261"/>
      <c r="O412" s="249" t="str">
        <f>IF(加入依頼書!U412="","",加入依頼書!U412)</f>
        <v/>
      </c>
      <c r="P412" s="250"/>
      <c r="Q412" s="253" t="str">
        <f>IF(B412="","",IF(入国状況=1,IF(AND(入国予定日&lt;=DATEVALUE("2025/9/30"),L412&gt;=DATEVALUE("2025/10/1")),"保険料が追加で発生します",""),""))</f>
        <v/>
      </c>
      <c r="X412" s="20" t="str">
        <f t="shared" si="24"/>
        <v/>
      </c>
      <c r="Y412" s="61">
        <f>IF(B412&lt;&gt;"",IF(COUNTA(I412,L412)=2,0,1),0)</f>
        <v>0</v>
      </c>
      <c r="Z412" s="20"/>
      <c r="AA412" s="20"/>
      <c r="AB412" s="20" t="str">
        <f>IF(ISERROR(VLOOKUP(X413,#REF!,AC414,0)*AD413),"",VLOOKUP(X413,#REF!,AC414,0)*AD413)</f>
        <v/>
      </c>
      <c r="AC412" s="20" t="str">
        <f t="shared" si="25"/>
        <v/>
      </c>
      <c r="AD412" s="20" t="str">
        <f t="shared" si="26"/>
        <v/>
      </c>
      <c r="AE412" s="4"/>
      <c r="AF412" s="4"/>
      <c r="AG412" s="4"/>
      <c r="AH412" s="4"/>
    </row>
    <row r="413" spans="1:34" ht="27" customHeight="1" x14ac:dyDescent="0.25">
      <c r="A413" s="256"/>
      <c r="B413" s="238"/>
      <c r="C413" s="239"/>
      <c r="D413" s="239"/>
      <c r="E413" s="240"/>
      <c r="F413" s="258"/>
      <c r="G413" s="258"/>
      <c r="H413" s="81" t="str">
        <f>IF(加入依頼書!H413="","",加入依頼書!H413)</f>
        <v/>
      </c>
      <c r="I413" s="87"/>
      <c r="J413" s="87"/>
      <c r="K413" s="87"/>
      <c r="L413" s="262"/>
      <c r="M413" s="263"/>
      <c r="N413" s="264"/>
      <c r="O413" s="251"/>
      <c r="P413" s="252"/>
      <c r="Q413" s="254"/>
      <c r="X413" s="20" t="str">
        <f t="shared" si="24"/>
        <v/>
      </c>
      <c r="Y413" s="61"/>
      <c r="Z413" s="20"/>
      <c r="AA413" s="20"/>
      <c r="AB413" s="20" t="str">
        <f>IF(ISERROR(VLOOKUP(X414,#REF!,AC415,0)*AD414),"",VLOOKUP(X414,#REF!,AC415,0)*AD414)</f>
        <v/>
      </c>
      <c r="AC413" s="20" t="str">
        <f t="shared" si="25"/>
        <v/>
      </c>
      <c r="AD413" s="20" t="str">
        <f t="shared" si="26"/>
        <v/>
      </c>
      <c r="AE413" s="4"/>
      <c r="AF413" s="4"/>
      <c r="AG413" s="4"/>
      <c r="AH413" s="4"/>
    </row>
    <row r="414" spans="1:34" ht="14.25" customHeight="1" x14ac:dyDescent="0.25">
      <c r="A414" s="255">
        <v>196</v>
      </c>
      <c r="B414" s="235" t="str">
        <f>IF(加入依頼書!B414="","",加入依頼書!B414)</f>
        <v/>
      </c>
      <c r="C414" s="236"/>
      <c r="D414" s="236"/>
      <c r="E414" s="237"/>
      <c r="F414" s="257" t="str">
        <f>IF(加入依頼書!F414="","",加入依頼書!F414)</f>
        <v/>
      </c>
      <c r="G414" s="257" t="str">
        <f>IF(加入依頼書!G414="","",加入依頼書!G414)</f>
        <v/>
      </c>
      <c r="H414" s="80" t="str">
        <f>加入依頼書!H414</f>
        <v>（西暦）</v>
      </c>
      <c r="I414" s="86"/>
      <c r="J414" s="87"/>
      <c r="K414" s="87"/>
      <c r="L414" s="259"/>
      <c r="M414" s="260"/>
      <c r="N414" s="261"/>
      <c r="O414" s="249" t="str">
        <f>IF(加入依頼書!U414="","",加入依頼書!U414)</f>
        <v/>
      </c>
      <c r="P414" s="250"/>
      <c r="Q414" s="253" t="str">
        <f>IF(B414="","",IF(入国状況=1,IF(AND(入国予定日&lt;=DATEVALUE("2025/9/30"),L414&gt;=DATEVALUE("2025/10/1")),"保険料が追加で発生します",""),""))</f>
        <v/>
      </c>
      <c r="X414" s="20" t="str">
        <f t="shared" si="24"/>
        <v/>
      </c>
      <c r="Y414" s="61">
        <f>IF(B414&lt;&gt;"",IF(COUNTA(I414,L414)=2,0,1),0)</f>
        <v>0</v>
      </c>
      <c r="Z414" s="20"/>
      <c r="AA414" s="20"/>
      <c r="AB414" s="20" t="str">
        <f>IF(ISERROR(VLOOKUP(X415,#REF!,AC416,0)*AD415),"",VLOOKUP(X415,#REF!,AC416,0)*AD415)</f>
        <v/>
      </c>
      <c r="AC414" s="20" t="str">
        <f t="shared" si="25"/>
        <v/>
      </c>
      <c r="AD414" s="20" t="str">
        <f t="shared" si="26"/>
        <v/>
      </c>
      <c r="AE414" s="4"/>
      <c r="AF414" s="4"/>
      <c r="AG414" s="4"/>
      <c r="AH414" s="4"/>
    </row>
    <row r="415" spans="1:34" ht="27" customHeight="1" x14ac:dyDescent="0.25">
      <c r="A415" s="256"/>
      <c r="B415" s="238"/>
      <c r="C415" s="239"/>
      <c r="D415" s="239"/>
      <c r="E415" s="240"/>
      <c r="F415" s="258"/>
      <c r="G415" s="258"/>
      <c r="H415" s="81" t="str">
        <f>IF(加入依頼書!H415="","",加入依頼書!H415)</f>
        <v/>
      </c>
      <c r="I415" s="87"/>
      <c r="J415" s="87"/>
      <c r="K415" s="87"/>
      <c r="L415" s="262"/>
      <c r="M415" s="263"/>
      <c r="N415" s="264"/>
      <c r="O415" s="251"/>
      <c r="P415" s="252"/>
      <c r="Q415" s="254"/>
      <c r="X415" s="20" t="str">
        <f t="shared" si="24"/>
        <v/>
      </c>
      <c r="Y415" s="61"/>
      <c r="Z415" s="20"/>
      <c r="AA415" s="20"/>
      <c r="AB415" s="20" t="str">
        <f>IF(ISERROR(VLOOKUP(X416,#REF!,AC417,0)*AD416),"",VLOOKUP(X416,#REF!,AC417,0)*AD416)</f>
        <v/>
      </c>
      <c r="AC415" s="20" t="str">
        <f t="shared" si="25"/>
        <v/>
      </c>
      <c r="AD415" s="20" t="str">
        <f t="shared" si="26"/>
        <v/>
      </c>
      <c r="AE415" s="4"/>
      <c r="AF415" s="4"/>
      <c r="AG415" s="4"/>
      <c r="AH415" s="4"/>
    </row>
    <row r="416" spans="1:34" ht="14.25" customHeight="1" x14ac:dyDescent="0.25">
      <c r="A416" s="255">
        <v>197</v>
      </c>
      <c r="B416" s="235" t="str">
        <f>IF(加入依頼書!B416="","",加入依頼書!B416)</f>
        <v/>
      </c>
      <c r="C416" s="236"/>
      <c r="D416" s="236"/>
      <c r="E416" s="237"/>
      <c r="F416" s="257" t="str">
        <f>IF(加入依頼書!F416="","",加入依頼書!F416)</f>
        <v/>
      </c>
      <c r="G416" s="257" t="str">
        <f>IF(加入依頼書!G416="","",加入依頼書!G416)</f>
        <v/>
      </c>
      <c r="H416" s="80" t="str">
        <f>加入依頼書!H416</f>
        <v>（西暦）</v>
      </c>
      <c r="I416" s="86"/>
      <c r="J416" s="87"/>
      <c r="K416" s="87"/>
      <c r="L416" s="259"/>
      <c r="M416" s="260"/>
      <c r="N416" s="261"/>
      <c r="O416" s="249" t="str">
        <f>IF(加入依頼書!U416="","",加入依頼書!U416)</f>
        <v/>
      </c>
      <c r="P416" s="250"/>
      <c r="Q416" s="253" t="str">
        <f>IF(B416="","",IF(入国状況=1,IF(AND(入国予定日&lt;=DATEVALUE("2025/9/30"),L416&gt;=DATEVALUE("2025/10/1")),"保険料が追加で発生します",""),""))</f>
        <v/>
      </c>
      <c r="X416" s="20" t="str">
        <f t="shared" si="24"/>
        <v/>
      </c>
      <c r="Y416" s="61">
        <f>IF(B416&lt;&gt;"",IF(COUNTA(I416,L416)=2,0,1),0)</f>
        <v>0</v>
      </c>
      <c r="Z416" s="20"/>
      <c r="AA416" s="20"/>
      <c r="AB416" s="20" t="str">
        <f>IF(ISERROR(VLOOKUP(X417,#REF!,AC418,0)*AD417),"",VLOOKUP(X417,#REF!,AC418,0)*AD417)</f>
        <v/>
      </c>
      <c r="AC416" s="20" t="str">
        <f t="shared" si="25"/>
        <v/>
      </c>
      <c r="AD416" s="20" t="str">
        <f t="shared" si="26"/>
        <v/>
      </c>
      <c r="AE416" s="4"/>
      <c r="AF416" s="4"/>
      <c r="AG416" s="4"/>
      <c r="AH416" s="4"/>
    </row>
    <row r="417" spans="1:34" ht="27" customHeight="1" x14ac:dyDescent="0.25">
      <c r="A417" s="256"/>
      <c r="B417" s="238"/>
      <c r="C417" s="239"/>
      <c r="D417" s="239"/>
      <c r="E417" s="240"/>
      <c r="F417" s="258"/>
      <c r="G417" s="258"/>
      <c r="H417" s="81" t="str">
        <f>IF(加入依頼書!H417="","",加入依頼書!H417)</f>
        <v/>
      </c>
      <c r="I417" s="87"/>
      <c r="J417" s="87"/>
      <c r="K417" s="87"/>
      <c r="L417" s="262"/>
      <c r="M417" s="263"/>
      <c r="N417" s="264"/>
      <c r="O417" s="251"/>
      <c r="P417" s="252"/>
      <c r="Q417" s="254"/>
      <c r="X417" s="20" t="str">
        <f t="shared" si="24"/>
        <v/>
      </c>
      <c r="Y417" s="61"/>
      <c r="Z417" s="20"/>
      <c r="AA417" s="20"/>
      <c r="AB417" s="20" t="str">
        <f>IF(ISERROR(VLOOKUP(X418,#REF!,AC419,0)*AD418),"",VLOOKUP(X418,#REF!,AC419,0)*AD418)</f>
        <v/>
      </c>
      <c r="AC417" s="20" t="str">
        <f t="shared" si="25"/>
        <v/>
      </c>
      <c r="AD417" s="20" t="str">
        <f t="shared" si="26"/>
        <v/>
      </c>
      <c r="AE417" s="4"/>
      <c r="AF417" s="4"/>
      <c r="AG417" s="4"/>
      <c r="AH417" s="4"/>
    </row>
    <row r="418" spans="1:34" ht="14.25" customHeight="1" x14ac:dyDescent="0.25">
      <c r="A418" s="255">
        <v>198</v>
      </c>
      <c r="B418" s="235" t="str">
        <f>IF(加入依頼書!B418="","",加入依頼書!B418)</f>
        <v/>
      </c>
      <c r="C418" s="236"/>
      <c r="D418" s="236"/>
      <c r="E418" s="237"/>
      <c r="F418" s="257" t="str">
        <f>IF(加入依頼書!F418="","",加入依頼書!F418)</f>
        <v/>
      </c>
      <c r="G418" s="257" t="str">
        <f>IF(加入依頼書!G418="","",加入依頼書!G418)</f>
        <v/>
      </c>
      <c r="H418" s="80" t="str">
        <f>加入依頼書!H418</f>
        <v>（西暦）</v>
      </c>
      <c r="I418" s="86"/>
      <c r="J418" s="87"/>
      <c r="K418" s="87"/>
      <c r="L418" s="259"/>
      <c r="M418" s="260"/>
      <c r="N418" s="261"/>
      <c r="O418" s="249" t="str">
        <f>IF(加入依頼書!U418="","",加入依頼書!U418)</f>
        <v/>
      </c>
      <c r="P418" s="250"/>
      <c r="Q418" s="253" t="str">
        <f>IF(B418="","",IF(入国状況=1,IF(AND(入国予定日&lt;=DATEVALUE("2025/9/30"),L418&gt;=DATEVALUE("2025/10/1")),"保険料が追加で発生します",""),""))</f>
        <v/>
      </c>
      <c r="X418" s="20" t="str">
        <f t="shared" si="24"/>
        <v/>
      </c>
      <c r="Y418" s="61">
        <f>IF(B418&lt;&gt;"",IF(COUNTA(I418,L418)=2,0,1),0)</f>
        <v>0</v>
      </c>
      <c r="Z418" s="20"/>
      <c r="AA418" s="20"/>
      <c r="AB418" s="20" t="str">
        <f>IF(ISERROR(VLOOKUP(X419,#REF!,AC420,0)*AD419),"",VLOOKUP(X419,#REF!,AC420,0)*AD419)</f>
        <v/>
      </c>
      <c r="AC418" s="20" t="str">
        <f t="shared" si="25"/>
        <v/>
      </c>
      <c r="AD418" s="20" t="str">
        <f t="shared" si="26"/>
        <v/>
      </c>
      <c r="AE418" s="4"/>
      <c r="AF418" s="4"/>
      <c r="AG418" s="4"/>
      <c r="AH418" s="4"/>
    </row>
    <row r="419" spans="1:34" ht="27" customHeight="1" x14ac:dyDescent="0.25">
      <c r="A419" s="256"/>
      <c r="B419" s="238"/>
      <c r="C419" s="239"/>
      <c r="D419" s="239"/>
      <c r="E419" s="240"/>
      <c r="F419" s="258"/>
      <c r="G419" s="258"/>
      <c r="H419" s="81" t="str">
        <f>IF(加入依頼書!H419="","",加入依頼書!H419)</f>
        <v/>
      </c>
      <c r="I419" s="87"/>
      <c r="J419" s="87"/>
      <c r="K419" s="87"/>
      <c r="L419" s="262"/>
      <c r="M419" s="263"/>
      <c r="N419" s="264"/>
      <c r="O419" s="251"/>
      <c r="P419" s="252"/>
      <c r="Q419" s="254"/>
      <c r="X419" s="20" t="str">
        <f t="shared" si="24"/>
        <v/>
      </c>
      <c r="Y419" s="61"/>
      <c r="Z419" s="20"/>
      <c r="AA419" s="20"/>
      <c r="AB419" s="20" t="str">
        <f>IF(ISERROR(VLOOKUP(X420,#REF!,AC421,0)*AD420),"",VLOOKUP(X420,#REF!,AC421,0)*AD420)</f>
        <v/>
      </c>
      <c r="AC419" s="20" t="str">
        <f t="shared" si="25"/>
        <v/>
      </c>
      <c r="AD419" s="20" t="str">
        <f t="shared" si="26"/>
        <v/>
      </c>
      <c r="AE419" s="4"/>
      <c r="AF419" s="4"/>
      <c r="AG419" s="4"/>
      <c r="AH419" s="4"/>
    </row>
    <row r="420" spans="1:34" ht="14.25" customHeight="1" x14ac:dyDescent="0.25">
      <c r="A420" s="255">
        <v>199</v>
      </c>
      <c r="B420" s="235" t="str">
        <f>IF(加入依頼書!B420="","",加入依頼書!B420)</f>
        <v/>
      </c>
      <c r="C420" s="236"/>
      <c r="D420" s="236"/>
      <c r="E420" s="237"/>
      <c r="F420" s="257" t="str">
        <f>IF(加入依頼書!F420="","",加入依頼書!F420)</f>
        <v/>
      </c>
      <c r="G420" s="257" t="str">
        <f>IF(加入依頼書!G420="","",加入依頼書!G420)</f>
        <v/>
      </c>
      <c r="H420" s="80" t="str">
        <f>加入依頼書!H420</f>
        <v>（西暦）</v>
      </c>
      <c r="I420" s="86"/>
      <c r="J420" s="87"/>
      <c r="K420" s="87"/>
      <c r="L420" s="259"/>
      <c r="M420" s="260"/>
      <c r="N420" s="261"/>
      <c r="O420" s="249" t="str">
        <f>IF(加入依頼書!U420="","",加入依頼書!U420)</f>
        <v/>
      </c>
      <c r="P420" s="250"/>
      <c r="Q420" s="253" t="str">
        <f>IF(B420="","",IF(入国状況=1,IF(AND(入国予定日&lt;=DATEVALUE("2025/9/30"),L420&gt;=DATEVALUE("2025/10/1")),"保険料が追加で発生します",""),""))</f>
        <v/>
      </c>
      <c r="X420" s="20" t="str">
        <f t="shared" si="24"/>
        <v/>
      </c>
      <c r="Y420" s="61">
        <f>IF(B420&lt;&gt;"",IF(COUNTA(I420,L420)=2,0,1),0)</f>
        <v>0</v>
      </c>
      <c r="Z420" s="20"/>
      <c r="AA420" s="20"/>
      <c r="AB420" s="20" t="str">
        <f>IF(ISERROR(VLOOKUP(X421,#REF!,AC422,0)*AD421),"",VLOOKUP(X421,#REF!,AC422,0)*AD421)</f>
        <v/>
      </c>
      <c r="AC420" s="20" t="str">
        <f t="shared" si="25"/>
        <v/>
      </c>
      <c r="AD420" s="20" t="str">
        <f t="shared" si="26"/>
        <v/>
      </c>
      <c r="AE420" s="4"/>
      <c r="AF420" s="4"/>
      <c r="AG420" s="4"/>
      <c r="AH420" s="4"/>
    </row>
    <row r="421" spans="1:34" ht="27" customHeight="1" x14ac:dyDescent="0.25">
      <c r="A421" s="256"/>
      <c r="B421" s="238"/>
      <c r="C421" s="239"/>
      <c r="D421" s="239"/>
      <c r="E421" s="240"/>
      <c r="F421" s="258"/>
      <c r="G421" s="258"/>
      <c r="H421" s="81" t="str">
        <f>IF(加入依頼書!H421="","",加入依頼書!H421)</f>
        <v/>
      </c>
      <c r="I421" s="87"/>
      <c r="J421" s="87"/>
      <c r="K421" s="87"/>
      <c r="L421" s="262"/>
      <c r="M421" s="263"/>
      <c r="N421" s="264"/>
      <c r="O421" s="251"/>
      <c r="P421" s="252"/>
      <c r="Q421" s="254"/>
      <c r="X421" s="20" t="str">
        <f t="shared" si="24"/>
        <v/>
      </c>
      <c r="Y421" s="61"/>
      <c r="Z421" s="20"/>
      <c r="AC421" s="20" t="str">
        <f t="shared" si="25"/>
        <v/>
      </c>
      <c r="AD421" s="20" t="str">
        <f t="shared" si="26"/>
        <v/>
      </c>
      <c r="AF421" s="4"/>
      <c r="AG421" s="4"/>
      <c r="AH421" s="4"/>
    </row>
    <row r="422" spans="1:34" ht="14.25" customHeight="1" x14ac:dyDescent="0.25">
      <c r="A422" s="255">
        <v>200</v>
      </c>
      <c r="B422" s="235" t="str">
        <f>IF(加入依頼書!B422="","",加入依頼書!B422)</f>
        <v/>
      </c>
      <c r="C422" s="236"/>
      <c r="D422" s="236"/>
      <c r="E422" s="237"/>
      <c r="F422" s="257" t="str">
        <f>IF(加入依頼書!F422="","",加入依頼書!F422)</f>
        <v/>
      </c>
      <c r="G422" s="257" t="str">
        <f>IF(加入依頼書!G422="","",加入依頼書!G422)</f>
        <v/>
      </c>
      <c r="H422" s="80" t="str">
        <f>加入依頼書!H422</f>
        <v>（西暦）</v>
      </c>
      <c r="I422" s="86"/>
      <c r="J422" s="87"/>
      <c r="K422" s="87"/>
      <c r="L422" s="259"/>
      <c r="M422" s="260"/>
      <c r="N422" s="261"/>
      <c r="O422" s="249" t="str">
        <f>IF(加入依頼書!U422="","",加入依頼書!U422)</f>
        <v/>
      </c>
      <c r="P422" s="250"/>
      <c r="Q422" s="253" t="str">
        <f>IF(B422="","",IF(入国状況=1,IF(AND(入国予定日&lt;=DATEVALUE("2025/9/30"),L422&gt;=DATEVALUE("2025/10/1")),"保険料が追加で発生します",""),""))</f>
        <v/>
      </c>
      <c r="X422" s="20" t="str">
        <f t="shared" si="24"/>
        <v/>
      </c>
      <c r="Y422" s="61">
        <f>IF(B422&lt;&gt;"",IF(COUNTA(I422,L422)=2,0,1),0)</f>
        <v>0</v>
      </c>
      <c r="Z422" s="20"/>
      <c r="AA422" s="20"/>
      <c r="AB422" s="20" t="str">
        <f>IF(ISERROR(VLOOKUP(X423,#REF!,#REF!,0)*AD423),"",VLOOKUP(X423,#REF!,#REF!,0)*AD423)</f>
        <v/>
      </c>
      <c r="AC422" s="20" t="str">
        <f t="shared" si="25"/>
        <v/>
      </c>
      <c r="AD422" s="20" t="str">
        <f t="shared" si="26"/>
        <v/>
      </c>
      <c r="AE422" s="4"/>
      <c r="AF422" s="4"/>
      <c r="AG422" s="4"/>
      <c r="AH422" s="4"/>
    </row>
    <row r="423" spans="1:34" ht="27" customHeight="1" x14ac:dyDescent="0.25">
      <c r="A423" s="256"/>
      <c r="B423" s="238"/>
      <c r="C423" s="239"/>
      <c r="D423" s="239"/>
      <c r="E423" s="240"/>
      <c r="F423" s="258"/>
      <c r="G423" s="258"/>
      <c r="H423" s="81" t="str">
        <f>IF(加入依頼書!H423="","",加入依頼書!H423)</f>
        <v/>
      </c>
      <c r="I423" s="87"/>
      <c r="J423" s="87"/>
      <c r="K423" s="87"/>
      <c r="L423" s="262"/>
      <c r="M423" s="263"/>
      <c r="N423" s="264"/>
      <c r="O423" s="251"/>
      <c r="P423" s="252"/>
      <c r="Q423" s="254"/>
      <c r="X423" s="20" t="str">
        <f t="shared" si="24"/>
        <v/>
      </c>
      <c r="Y423" s="61"/>
      <c r="Z423" s="20"/>
      <c r="AC423" s="20" t="str">
        <f t="shared" si="25"/>
        <v/>
      </c>
      <c r="AD423" s="20" t="str">
        <f t="shared" si="26"/>
        <v/>
      </c>
      <c r="AF423" s="4"/>
      <c r="AG423" s="4"/>
      <c r="AH423" s="4"/>
    </row>
  </sheetData>
  <sheetProtection algorithmName="SHA-512" hashValue="60XdGmBnWiyBwf7ftokgiyKf4FrEydXt4pgVQSWed9xxctlkMUy9/ISvSEjqzAYoTOKyEE3XAXJByI6mIl8mRA==" saltValue="3ABKMO4K2jPcO1+20eT3aA==" spinCount="100000" sheet="1" objects="1" scenarios="1"/>
  <mergeCells count="1659">
    <mergeCell ref="A422:A423"/>
    <mergeCell ref="B422:E423"/>
    <mergeCell ref="F422:F423"/>
    <mergeCell ref="G422:G423"/>
    <mergeCell ref="I422:K423"/>
    <mergeCell ref="L422:N423"/>
    <mergeCell ref="O422:P423"/>
    <mergeCell ref="Q422:Q423"/>
    <mergeCell ref="A418:A419"/>
    <mergeCell ref="B418:E419"/>
    <mergeCell ref="F418:F419"/>
    <mergeCell ref="G418:G419"/>
    <mergeCell ref="I418:K419"/>
    <mergeCell ref="L418:N419"/>
    <mergeCell ref="O418:P419"/>
    <mergeCell ref="Q418:Q419"/>
    <mergeCell ref="A420:A421"/>
    <mergeCell ref="B420:E421"/>
    <mergeCell ref="F420:F421"/>
    <mergeCell ref="G420:G421"/>
    <mergeCell ref="I420:K421"/>
    <mergeCell ref="L420:N421"/>
    <mergeCell ref="O420:P421"/>
    <mergeCell ref="Q420:Q421"/>
    <mergeCell ref="A414:A415"/>
    <mergeCell ref="B414:E415"/>
    <mergeCell ref="F414:F415"/>
    <mergeCell ref="G414:G415"/>
    <mergeCell ref="I414:K415"/>
    <mergeCell ref="L414:N415"/>
    <mergeCell ref="O414:P415"/>
    <mergeCell ref="Q414:Q415"/>
    <mergeCell ref="A416:A417"/>
    <mergeCell ref="B416:E417"/>
    <mergeCell ref="F416:F417"/>
    <mergeCell ref="G416:G417"/>
    <mergeCell ref="I416:K417"/>
    <mergeCell ref="L416:N417"/>
    <mergeCell ref="O416:P417"/>
    <mergeCell ref="Q416:Q417"/>
    <mergeCell ref="A410:A411"/>
    <mergeCell ref="B410:E411"/>
    <mergeCell ref="F410:F411"/>
    <mergeCell ref="G410:G411"/>
    <mergeCell ref="I410:K411"/>
    <mergeCell ref="L410:N411"/>
    <mergeCell ref="O410:P411"/>
    <mergeCell ref="Q410:Q411"/>
    <mergeCell ref="A412:A413"/>
    <mergeCell ref="B412:E413"/>
    <mergeCell ref="F412:F413"/>
    <mergeCell ref="G412:G413"/>
    <mergeCell ref="I412:K413"/>
    <mergeCell ref="L412:N413"/>
    <mergeCell ref="O412:P413"/>
    <mergeCell ref="Q412:Q413"/>
    <mergeCell ref="A406:A407"/>
    <mergeCell ref="B406:E407"/>
    <mergeCell ref="F406:F407"/>
    <mergeCell ref="G406:G407"/>
    <mergeCell ref="I406:K407"/>
    <mergeCell ref="L406:N407"/>
    <mergeCell ref="O406:P407"/>
    <mergeCell ref="Q406:Q407"/>
    <mergeCell ref="A408:A409"/>
    <mergeCell ref="B408:E409"/>
    <mergeCell ref="F408:F409"/>
    <mergeCell ref="G408:G409"/>
    <mergeCell ref="I408:K409"/>
    <mergeCell ref="L408:N409"/>
    <mergeCell ref="O408:P409"/>
    <mergeCell ref="Q408:Q409"/>
    <mergeCell ref="A402:A403"/>
    <mergeCell ref="B402:E403"/>
    <mergeCell ref="F402:F403"/>
    <mergeCell ref="G402:G403"/>
    <mergeCell ref="I402:K403"/>
    <mergeCell ref="L402:N403"/>
    <mergeCell ref="O402:P403"/>
    <mergeCell ref="Q402:Q403"/>
    <mergeCell ref="A404:A405"/>
    <mergeCell ref="B404:E405"/>
    <mergeCell ref="F404:F405"/>
    <mergeCell ref="G404:G405"/>
    <mergeCell ref="I404:K405"/>
    <mergeCell ref="L404:N405"/>
    <mergeCell ref="O404:P405"/>
    <mergeCell ref="Q404:Q405"/>
    <mergeCell ref="A398:A399"/>
    <mergeCell ref="B398:E399"/>
    <mergeCell ref="F398:F399"/>
    <mergeCell ref="G398:G399"/>
    <mergeCell ref="I398:K399"/>
    <mergeCell ref="L398:N399"/>
    <mergeCell ref="O398:P399"/>
    <mergeCell ref="Q398:Q399"/>
    <mergeCell ref="A400:A401"/>
    <mergeCell ref="B400:E401"/>
    <mergeCell ref="F400:F401"/>
    <mergeCell ref="G400:G401"/>
    <mergeCell ref="I400:K401"/>
    <mergeCell ref="L400:N401"/>
    <mergeCell ref="O400:P401"/>
    <mergeCell ref="Q400:Q401"/>
    <mergeCell ref="A394:A395"/>
    <mergeCell ref="B394:E395"/>
    <mergeCell ref="F394:F395"/>
    <mergeCell ref="G394:G395"/>
    <mergeCell ref="I394:K395"/>
    <mergeCell ref="L394:N395"/>
    <mergeCell ref="O394:P395"/>
    <mergeCell ref="Q394:Q395"/>
    <mergeCell ref="A396:A397"/>
    <mergeCell ref="B396:E397"/>
    <mergeCell ref="F396:F397"/>
    <mergeCell ref="G396:G397"/>
    <mergeCell ref="I396:K397"/>
    <mergeCell ref="L396:N397"/>
    <mergeCell ref="O396:P397"/>
    <mergeCell ref="Q396:Q397"/>
    <mergeCell ref="A390:A391"/>
    <mergeCell ref="B390:E391"/>
    <mergeCell ref="F390:F391"/>
    <mergeCell ref="G390:G391"/>
    <mergeCell ref="I390:K391"/>
    <mergeCell ref="L390:N391"/>
    <mergeCell ref="O390:P391"/>
    <mergeCell ref="Q390:Q391"/>
    <mergeCell ref="A392:A393"/>
    <mergeCell ref="B392:E393"/>
    <mergeCell ref="F392:F393"/>
    <mergeCell ref="G392:G393"/>
    <mergeCell ref="I392:K393"/>
    <mergeCell ref="L392:N393"/>
    <mergeCell ref="O392:P393"/>
    <mergeCell ref="Q392:Q393"/>
    <mergeCell ref="A386:A387"/>
    <mergeCell ref="B386:E387"/>
    <mergeCell ref="F386:F387"/>
    <mergeCell ref="G386:G387"/>
    <mergeCell ref="I386:K387"/>
    <mergeCell ref="L386:N387"/>
    <mergeCell ref="O386:P387"/>
    <mergeCell ref="Q386:Q387"/>
    <mergeCell ref="A388:A389"/>
    <mergeCell ref="B388:E389"/>
    <mergeCell ref="F388:F389"/>
    <mergeCell ref="G388:G389"/>
    <mergeCell ref="I388:K389"/>
    <mergeCell ref="L388:N389"/>
    <mergeCell ref="O388:P389"/>
    <mergeCell ref="Q388:Q389"/>
    <mergeCell ref="A382:A383"/>
    <mergeCell ref="B382:E383"/>
    <mergeCell ref="F382:F383"/>
    <mergeCell ref="G382:G383"/>
    <mergeCell ref="I382:K383"/>
    <mergeCell ref="L382:N383"/>
    <mergeCell ref="O382:P383"/>
    <mergeCell ref="Q382:Q383"/>
    <mergeCell ref="A384:A385"/>
    <mergeCell ref="B384:E385"/>
    <mergeCell ref="F384:F385"/>
    <mergeCell ref="G384:G385"/>
    <mergeCell ref="I384:K385"/>
    <mergeCell ref="L384:N385"/>
    <mergeCell ref="O384:P385"/>
    <mergeCell ref="Q384:Q385"/>
    <mergeCell ref="A378:A379"/>
    <mergeCell ref="B378:E379"/>
    <mergeCell ref="F378:F379"/>
    <mergeCell ref="G378:G379"/>
    <mergeCell ref="I378:K379"/>
    <mergeCell ref="L378:N379"/>
    <mergeCell ref="O378:P379"/>
    <mergeCell ref="Q378:Q379"/>
    <mergeCell ref="A380:A381"/>
    <mergeCell ref="B380:E381"/>
    <mergeCell ref="F380:F381"/>
    <mergeCell ref="G380:G381"/>
    <mergeCell ref="I380:K381"/>
    <mergeCell ref="L380:N381"/>
    <mergeCell ref="O380:P381"/>
    <mergeCell ref="Q380:Q381"/>
    <mergeCell ref="A374:A375"/>
    <mergeCell ref="B374:E375"/>
    <mergeCell ref="F374:F375"/>
    <mergeCell ref="G374:G375"/>
    <mergeCell ref="I374:K375"/>
    <mergeCell ref="L374:N375"/>
    <mergeCell ref="O374:P375"/>
    <mergeCell ref="Q374:Q375"/>
    <mergeCell ref="A376:A377"/>
    <mergeCell ref="B376:E377"/>
    <mergeCell ref="F376:F377"/>
    <mergeCell ref="G376:G377"/>
    <mergeCell ref="I376:K377"/>
    <mergeCell ref="L376:N377"/>
    <mergeCell ref="O376:P377"/>
    <mergeCell ref="Q376:Q377"/>
    <mergeCell ref="A370:A371"/>
    <mergeCell ref="B370:E371"/>
    <mergeCell ref="F370:F371"/>
    <mergeCell ref="G370:G371"/>
    <mergeCell ref="I370:K371"/>
    <mergeCell ref="L370:N371"/>
    <mergeCell ref="O370:P371"/>
    <mergeCell ref="Q370:Q371"/>
    <mergeCell ref="A372:A373"/>
    <mergeCell ref="B372:E373"/>
    <mergeCell ref="F372:F373"/>
    <mergeCell ref="G372:G373"/>
    <mergeCell ref="I372:K373"/>
    <mergeCell ref="L372:N373"/>
    <mergeCell ref="O372:P373"/>
    <mergeCell ref="Q372:Q373"/>
    <mergeCell ref="A366:A367"/>
    <mergeCell ref="B366:E367"/>
    <mergeCell ref="F366:F367"/>
    <mergeCell ref="G366:G367"/>
    <mergeCell ref="I366:K367"/>
    <mergeCell ref="L366:N367"/>
    <mergeCell ref="O366:P367"/>
    <mergeCell ref="Q366:Q367"/>
    <mergeCell ref="A368:A369"/>
    <mergeCell ref="B368:E369"/>
    <mergeCell ref="F368:F369"/>
    <mergeCell ref="G368:G369"/>
    <mergeCell ref="I368:K369"/>
    <mergeCell ref="L368:N369"/>
    <mergeCell ref="O368:P369"/>
    <mergeCell ref="Q368:Q369"/>
    <mergeCell ref="A362:A363"/>
    <mergeCell ref="B362:E363"/>
    <mergeCell ref="F362:F363"/>
    <mergeCell ref="G362:G363"/>
    <mergeCell ref="I362:K363"/>
    <mergeCell ref="L362:N363"/>
    <mergeCell ref="O362:P363"/>
    <mergeCell ref="Q362:Q363"/>
    <mergeCell ref="A364:A365"/>
    <mergeCell ref="B364:E365"/>
    <mergeCell ref="F364:F365"/>
    <mergeCell ref="G364:G365"/>
    <mergeCell ref="I364:K365"/>
    <mergeCell ref="L364:N365"/>
    <mergeCell ref="O364:P365"/>
    <mergeCell ref="Q364:Q365"/>
    <mergeCell ref="A358:A359"/>
    <mergeCell ref="B358:E359"/>
    <mergeCell ref="F358:F359"/>
    <mergeCell ref="G358:G359"/>
    <mergeCell ref="I358:K359"/>
    <mergeCell ref="L358:N359"/>
    <mergeCell ref="O358:P359"/>
    <mergeCell ref="Q358:Q359"/>
    <mergeCell ref="A360:A361"/>
    <mergeCell ref="B360:E361"/>
    <mergeCell ref="F360:F361"/>
    <mergeCell ref="G360:G361"/>
    <mergeCell ref="I360:K361"/>
    <mergeCell ref="L360:N361"/>
    <mergeCell ref="O360:P361"/>
    <mergeCell ref="Q360:Q361"/>
    <mergeCell ref="A354:A355"/>
    <mergeCell ref="B354:E355"/>
    <mergeCell ref="F354:F355"/>
    <mergeCell ref="G354:G355"/>
    <mergeCell ref="I354:K355"/>
    <mergeCell ref="L354:N355"/>
    <mergeCell ref="O354:P355"/>
    <mergeCell ref="Q354:Q355"/>
    <mergeCell ref="A356:A357"/>
    <mergeCell ref="B356:E357"/>
    <mergeCell ref="F356:F357"/>
    <mergeCell ref="G356:G357"/>
    <mergeCell ref="I356:K357"/>
    <mergeCell ref="L356:N357"/>
    <mergeCell ref="O356:P357"/>
    <mergeCell ref="Q356:Q357"/>
    <mergeCell ref="A350:A351"/>
    <mergeCell ref="B350:E351"/>
    <mergeCell ref="F350:F351"/>
    <mergeCell ref="G350:G351"/>
    <mergeCell ref="I350:K351"/>
    <mergeCell ref="L350:N351"/>
    <mergeCell ref="O350:P351"/>
    <mergeCell ref="Q350:Q351"/>
    <mergeCell ref="A352:A353"/>
    <mergeCell ref="B352:E353"/>
    <mergeCell ref="F352:F353"/>
    <mergeCell ref="G352:G353"/>
    <mergeCell ref="I352:K353"/>
    <mergeCell ref="L352:N353"/>
    <mergeCell ref="O352:P353"/>
    <mergeCell ref="Q352:Q353"/>
    <mergeCell ref="A346:A347"/>
    <mergeCell ref="B346:E347"/>
    <mergeCell ref="F346:F347"/>
    <mergeCell ref="G346:G347"/>
    <mergeCell ref="I346:K347"/>
    <mergeCell ref="L346:N347"/>
    <mergeCell ref="O346:P347"/>
    <mergeCell ref="Q346:Q347"/>
    <mergeCell ref="A348:A349"/>
    <mergeCell ref="B348:E349"/>
    <mergeCell ref="F348:F349"/>
    <mergeCell ref="G348:G349"/>
    <mergeCell ref="I348:K349"/>
    <mergeCell ref="L348:N349"/>
    <mergeCell ref="O348:P349"/>
    <mergeCell ref="Q348:Q349"/>
    <mergeCell ref="A342:A343"/>
    <mergeCell ref="B342:E343"/>
    <mergeCell ref="F342:F343"/>
    <mergeCell ref="G342:G343"/>
    <mergeCell ref="I342:K343"/>
    <mergeCell ref="L342:N343"/>
    <mergeCell ref="O342:P343"/>
    <mergeCell ref="Q342:Q343"/>
    <mergeCell ref="A344:A345"/>
    <mergeCell ref="B344:E345"/>
    <mergeCell ref="F344:F345"/>
    <mergeCell ref="G344:G345"/>
    <mergeCell ref="I344:K345"/>
    <mergeCell ref="L344:N345"/>
    <mergeCell ref="O344:P345"/>
    <mergeCell ref="Q344:Q345"/>
    <mergeCell ref="A338:A339"/>
    <mergeCell ref="B338:E339"/>
    <mergeCell ref="F338:F339"/>
    <mergeCell ref="G338:G339"/>
    <mergeCell ref="I338:K339"/>
    <mergeCell ref="L338:N339"/>
    <mergeCell ref="O338:P339"/>
    <mergeCell ref="Q338:Q339"/>
    <mergeCell ref="A340:A341"/>
    <mergeCell ref="B340:E341"/>
    <mergeCell ref="F340:F341"/>
    <mergeCell ref="G340:G341"/>
    <mergeCell ref="I340:K341"/>
    <mergeCell ref="L340:N341"/>
    <mergeCell ref="O340:P341"/>
    <mergeCell ref="Q340:Q341"/>
    <mergeCell ref="A334:A335"/>
    <mergeCell ref="B334:E335"/>
    <mergeCell ref="F334:F335"/>
    <mergeCell ref="G334:G335"/>
    <mergeCell ref="I334:K335"/>
    <mergeCell ref="L334:N335"/>
    <mergeCell ref="O334:P335"/>
    <mergeCell ref="Q334:Q335"/>
    <mergeCell ref="A336:A337"/>
    <mergeCell ref="B336:E337"/>
    <mergeCell ref="F336:F337"/>
    <mergeCell ref="G336:G337"/>
    <mergeCell ref="I336:K337"/>
    <mergeCell ref="L336:N337"/>
    <mergeCell ref="O336:P337"/>
    <mergeCell ref="Q336:Q337"/>
    <mergeCell ref="A330:A331"/>
    <mergeCell ref="B330:E331"/>
    <mergeCell ref="F330:F331"/>
    <mergeCell ref="G330:G331"/>
    <mergeCell ref="I330:K331"/>
    <mergeCell ref="L330:N331"/>
    <mergeCell ref="O330:P331"/>
    <mergeCell ref="Q330:Q331"/>
    <mergeCell ref="A332:A333"/>
    <mergeCell ref="B332:E333"/>
    <mergeCell ref="F332:F333"/>
    <mergeCell ref="G332:G333"/>
    <mergeCell ref="I332:K333"/>
    <mergeCell ref="L332:N333"/>
    <mergeCell ref="O332:P333"/>
    <mergeCell ref="Q332:Q333"/>
    <mergeCell ref="A326:A327"/>
    <mergeCell ref="B326:E327"/>
    <mergeCell ref="F326:F327"/>
    <mergeCell ref="G326:G327"/>
    <mergeCell ref="I326:K327"/>
    <mergeCell ref="L326:N327"/>
    <mergeCell ref="O326:P327"/>
    <mergeCell ref="Q326:Q327"/>
    <mergeCell ref="A328:A329"/>
    <mergeCell ref="B328:E329"/>
    <mergeCell ref="F328:F329"/>
    <mergeCell ref="G328:G329"/>
    <mergeCell ref="I328:K329"/>
    <mergeCell ref="L328:N329"/>
    <mergeCell ref="O328:P329"/>
    <mergeCell ref="Q328:Q329"/>
    <mergeCell ref="A322:A323"/>
    <mergeCell ref="B322:E323"/>
    <mergeCell ref="F322:F323"/>
    <mergeCell ref="G322:G323"/>
    <mergeCell ref="I322:K323"/>
    <mergeCell ref="L322:N323"/>
    <mergeCell ref="O322:P323"/>
    <mergeCell ref="Q322:Q323"/>
    <mergeCell ref="A324:A325"/>
    <mergeCell ref="B324:E325"/>
    <mergeCell ref="F324:F325"/>
    <mergeCell ref="G324:G325"/>
    <mergeCell ref="I324:K325"/>
    <mergeCell ref="L324:N325"/>
    <mergeCell ref="O324:P325"/>
    <mergeCell ref="Q324:Q325"/>
    <mergeCell ref="A318:A319"/>
    <mergeCell ref="B318:E319"/>
    <mergeCell ref="F318:F319"/>
    <mergeCell ref="G318:G319"/>
    <mergeCell ref="I318:K319"/>
    <mergeCell ref="L318:N319"/>
    <mergeCell ref="O318:P319"/>
    <mergeCell ref="Q318:Q319"/>
    <mergeCell ref="A320:A321"/>
    <mergeCell ref="B320:E321"/>
    <mergeCell ref="F320:F321"/>
    <mergeCell ref="G320:G321"/>
    <mergeCell ref="I320:K321"/>
    <mergeCell ref="L320:N321"/>
    <mergeCell ref="O320:P321"/>
    <mergeCell ref="Q320:Q321"/>
    <mergeCell ref="A314:A315"/>
    <mergeCell ref="B314:E315"/>
    <mergeCell ref="F314:F315"/>
    <mergeCell ref="G314:G315"/>
    <mergeCell ref="I314:K315"/>
    <mergeCell ref="L314:N315"/>
    <mergeCell ref="O314:P315"/>
    <mergeCell ref="Q314:Q315"/>
    <mergeCell ref="A316:A317"/>
    <mergeCell ref="B316:E317"/>
    <mergeCell ref="F316:F317"/>
    <mergeCell ref="G316:G317"/>
    <mergeCell ref="I316:K317"/>
    <mergeCell ref="L316:N317"/>
    <mergeCell ref="O316:P317"/>
    <mergeCell ref="Q316:Q317"/>
    <mergeCell ref="A310:A311"/>
    <mergeCell ref="B310:E311"/>
    <mergeCell ref="F310:F311"/>
    <mergeCell ref="G310:G311"/>
    <mergeCell ref="I310:K311"/>
    <mergeCell ref="L310:N311"/>
    <mergeCell ref="O310:P311"/>
    <mergeCell ref="Q310:Q311"/>
    <mergeCell ref="A312:A313"/>
    <mergeCell ref="B312:E313"/>
    <mergeCell ref="F312:F313"/>
    <mergeCell ref="G312:G313"/>
    <mergeCell ref="I312:K313"/>
    <mergeCell ref="L312:N313"/>
    <mergeCell ref="O312:P313"/>
    <mergeCell ref="Q312:Q313"/>
    <mergeCell ref="A306:A307"/>
    <mergeCell ref="B306:E307"/>
    <mergeCell ref="F306:F307"/>
    <mergeCell ref="G306:G307"/>
    <mergeCell ref="I306:K307"/>
    <mergeCell ref="L306:N307"/>
    <mergeCell ref="O306:P307"/>
    <mergeCell ref="Q306:Q307"/>
    <mergeCell ref="A308:A309"/>
    <mergeCell ref="B308:E309"/>
    <mergeCell ref="F308:F309"/>
    <mergeCell ref="G308:G309"/>
    <mergeCell ref="I308:K309"/>
    <mergeCell ref="L308:N309"/>
    <mergeCell ref="O308:P309"/>
    <mergeCell ref="Q308:Q309"/>
    <mergeCell ref="A302:A303"/>
    <mergeCell ref="B302:E303"/>
    <mergeCell ref="F302:F303"/>
    <mergeCell ref="G302:G303"/>
    <mergeCell ref="I302:K303"/>
    <mergeCell ref="L302:N303"/>
    <mergeCell ref="O302:P303"/>
    <mergeCell ref="Q302:Q303"/>
    <mergeCell ref="A304:A305"/>
    <mergeCell ref="B304:E305"/>
    <mergeCell ref="F304:F305"/>
    <mergeCell ref="G304:G305"/>
    <mergeCell ref="I304:K305"/>
    <mergeCell ref="L304:N305"/>
    <mergeCell ref="O304:P305"/>
    <mergeCell ref="Q304:Q305"/>
    <mergeCell ref="A298:A299"/>
    <mergeCell ref="B298:E299"/>
    <mergeCell ref="F298:F299"/>
    <mergeCell ref="G298:G299"/>
    <mergeCell ref="I298:K299"/>
    <mergeCell ref="L298:N299"/>
    <mergeCell ref="O298:P299"/>
    <mergeCell ref="Q298:Q299"/>
    <mergeCell ref="A300:A301"/>
    <mergeCell ref="B300:E301"/>
    <mergeCell ref="F300:F301"/>
    <mergeCell ref="G300:G301"/>
    <mergeCell ref="I300:K301"/>
    <mergeCell ref="L300:N301"/>
    <mergeCell ref="O300:P301"/>
    <mergeCell ref="Q300:Q301"/>
    <mergeCell ref="A294:A295"/>
    <mergeCell ref="B294:E295"/>
    <mergeCell ref="F294:F295"/>
    <mergeCell ref="G294:G295"/>
    <mergeCell ref="I294:K295"/>
    <mergeCell ref="L294:N295"/>
    <mergeCell ref="O294:P295"/>
    <mergeCell ref="Q294:Q295"/>
    <mergeCell ref="A296:A297"/>
    <mergeCell ref="B296:E297"/>
    <mergeCell ref="F296:F297"/>
    <mergeCell ref="G296:G297"/>
    <mergeCell ref="I296:K297"/>
    <mergeCell ref="L296:N297"/>
    <mergeCell ref="O296:P297"/>
    <mergeCell ref="Q296:Q297"/>
    <mergeCell ref="A290:A291"/>
    <mergeCell ref="B290:E291"/>
    <mergeCell ref="F290:F291"/>
    <mergeCell ref="G290:G291"/>
    <mergeCell ref="I290:K291"/>
    <mergeCell ref="L290:N291"/>
    <mergeCell ref="O290:P291"/>
    <mergeCell ref="Q290:Q291"/>
    <mergeCell ref="A292:A293"/>
    <mergeCell ref="B292:E293"/>
    <mergeCell ref="F292:F293"/>
    <mergeCell ref="G292:G293"/>
    <mergeCell ref="I292:K293"/>
    <mergeCell ref="L292:N293"/>
    <mergeCell ref="O292:P293"/>
    <mergeCell ref="Q292:Q293"/>
    <mergeCell ref="A286:A287"/>
    <mergeCell ref="B286:E287"/>
    <mergeCell ref="F286:F287"/>
    <mergeCell ref="G286:G287"/>
    <mergeCell ref="I286:K287"/>
    <mergeCell ref="L286:N287"/>
    <mergeCell ref="O286:P287"/>
    <mergeCell ref="Q286:Q287"/>
    <mergeCell ref="A288:A289"/>
    <mergeCell ref="B288:E289"/>
    <mergeCell ref="F288:F289"/>
    <mergeCell ref="G288:G289"/>
    <mergeCell ref="I288:K289"/>
    <mergeCell ref="L288:N289"/>
    <mergeCell ref="O288:P289"/>
    <mergeCell ref="Q288:Q289"/>
    <mergeCell ref="A282:A283"/>
    <mergeCell ref="B282:E283"/>
    <mergeCell ref="F282:F283"/>
    <mergeCell ref="G282:G283"/>
    <mergeCell ref="I282:K283"/>
    <mergeCell ref="L282:N283"/>
    <mergeCell ref="O282:P283"/>
    <mergeCell ref="Q282:Q283"/>
    <mergeCell ref="A284:A285"/>
    <mergeCell ref="B284:E285"/>
    <mergeCell ref="F284:F285"/>
    <mergeCell ref="G284:G285"/>
    <mergeCell ref="I284:K285"/>
    <mergeCell ref="L284:N285"/>
    <mergeCell ref="O284:P285"/>
    <mergeCell ref="Q284:Q285"/>
    <mergeCell ref="A278:A279"/>
    <mergeCell ref="B278:E279"/>
    <mergeCell ref="F278:F279"/>
    <mergeCell ref="G278:G279"/>
    <mergeCell ref="I278:K279"/>
    <mergeCell ref="L278:N279"/>
    <mergeCell ref="O278:P279"/>
    <mergeCell ref="Q278:Q279"/>
    <mergeCell ref="A280:A281"/>
    <mergeCell ref="B280:E281"/>
    <mergeCell ref="F280:F281"/>
    <mergeCell ref="G280:G281"/>
    <mergeCell ref="I280:K281"/>
    <mergeCell ref="L280:N281"/>
    <mergeCell ref="O280:P281"/>
    <mergeCell ref="Q280:Q281"/>
    <mergeCell ref="A274:A275"/>
    <mergeCell ref="B274:E275"/>
    <mergeCell ref="F274:F275"/>
    <mergeCell ref="G274:G275"/>
    <mergeCell ref="I274:K275"/>
    <mergeCell ref="L274:N275"/>
    <mergeCell ref="O274:P275"/>
    <mergeCell ref="Q274:Q275"/>
    <mergeCell ref="A276:A277"/>
    <mergeCell ref="B276:E277"/>
    <mergeCell ref="F276:F277"/>
    <mergeCell ref="G276:G277"/>
    <mergeCell ref="I276:K277"/>
    <mergeCell ref="L276:N277"/>
    <mergeCell ref="O276:P277"/>
    <mergeCell ref="Q276:Q277"/>
    <mergeCell ref="A270:A271"/>
    <mergeCell ref="B270:E271"/>
    <mergeCell ref="F270:F271"/>
    <mergeCell ref="G270:G271"/>
    <mergeCell ref="I270:K271"/>
    <mergeCell ref="L270:N271"/>
    <mergeCell ref="O270:P271"/>
    <mergeCell ref="Q270:Q271"/>
    <mergeCell ref="A272:A273"/>
    <mergeCell ref="B272:E273"/>
    <mergeCell ref="F272:F273"/>
    <mergeCell ref="G272:G273"/>
    <mergeCell ref="I272:K273"/>
    <mergeCell ref="L272:N273"/>
    <mergeCell ref="O272:P273"/>
    <mergeCell ref="Q272:Q273"/>
    <mergeCell ref="A266:A267"/>
    <mergeCell ref="B266:E267"/>
    <mergeCell ref="F266:F267"/>
    <mergeCell ref="G266:G267"/>
    <mergeCell ref="I266:K267"/>
    <mergeCell ref="L266:N267"/>
    <mergeCell ref="O266:P267"/>
    <mergeCell ref="Q266:Q267"/>
    <mergeCell ref="A268:A269"/>
    <mergeCell ref="B268:E269"/>
    <mergeCell ref="F268:F269"/>
    <mergeCell ref="G268:G269"/>
    <mergeCell ref="I268:K269"/>
    <mergeCell ref="L268:N269"/>
    <mergeCell ref="O268:P269"/>
    <mergeCell ref="Q268:Q269"/>
    <mergeCell ref="A262:A263"/>
    <mergeCell ref="B262:E263"/>
    <mergeCell ref="F262:F263"/>
    <mergeCell ref="G262:G263"/>
    <mergeCell ref="I262:K263"/>
    <mergeCell ref="L262:N263"/>
    <mergeCell ref="O262:P263"/>
    <mergeCell ref="Q262:Q263"/>
    <mergeCell ref="A264:A265"/>
    <mergeCell ref="B264:E265"/>
    <mergeCell ref="F264:F265"/>
    <mergeCell ref="G264:G265"/>
    <mergeCell ref="I264:K265"/>
    <mergeCell ref="L264:N265"/>
    <mergeCell ref="O264:P265"/>
    <mergeCell ref="Q264:Q265"/>
    <mergeCell ref="A258:A259"/>
    <mergeCell ref="B258:E259"/>
    <mergeCell ref="F258:F259"/>
    <mergeCell ref="G258:G259"/>
    <mergeCell ref="I258:K259"/>
    <mergeCell ref="L258:N259"/>
    <mergeCell ref="O258:P259"/>
    <mergeCell ref="Q258:Q259"/>
    <mergeCell ref="A260:A261"/>
    <mergeCell ref="B260:E261"/>
    <mergeCell ref="F260:F261"/>
    <mergeCell ref="G260:G261"/>
    <mergeCell ref="I260:K261"/>
    <mergeCell ref="L260:N261"/>
    <mergeCell ref="O260:P261"/>
    <mergeCell ref="Q260:Q261"/>
    <mergeCell ref="A254:A255"/>
    <mergeCell ref="B254:E255"/>
    <mergeCell ref="F254:F255"/>
    <mergeCell ref="G254:G255"/>
    <mergeCell ref="I254:K255"/>
    <mergeCell ref="L254:N255"/>
    <mergeCell ref="O254:P255"/>
    <mergeCell ref="Q254:Q255"/>
    <mergeCell ref="A256:A257"/>
    <mergeCell ref="B256:E257"/>
    <mergeCell ref="F256:F257"/>
    <mergeCell ref="G256:G257"/>
    <mergeCell ref="I256:K257"/>
    <mergeCell ref="L256:N257"/>
    <mergeCell ref="O256:P257"/>
    <mergeCell ref="Q256:Q257"/>
    <mergeCell ref="A250:A251"/>
    <mergeCell ref="B250:E251"/>
    <mergeCell ref="F250:F251"/>
    <mergeCell ref="G250:G251"/>
    <mergeCell ref="I250:K251"/>
    <mergeCell ref="L250:N251"/>
    <mergeCell ref="O250:P251"/>
    <mergeCell ref="Q250:Q251"/>
    <mergeCell ref="A252:A253"/>
    <mergeCell ref="B252:E253"/>
    <mergeCell ref="F252:F253"/>
    <mergeCell ref="G252:G253"/>
    <mergeCell ref="I252:K253"/>
    <mergeCell ref="L252:N253"/>
    <mergeCell ref="O252:P253"/>
    <mergeCell ref="Q252:Q253"/>
    <mergeCell ref="A246:A247"/>
    <mergeCell ref="B246:E247"/>
    <mergeCell ref="F246:F247"/>
    <mergeCell ref="G246:G247"/>
    <mergeCell ref="I246:K247"/>
    <mergeCell ref="L246:N247"/>
    <mergeCell ref="O246:P247"/>
    <mergeCell ref="Q246:Q247"/>
    <mergeCell ref="A248:A249"/>
    <mergeCell ref="B248:E249"/>
    <mergeCell ref="F248:F249"/>
    <mergeCell ref="G248:G249"/>
    <mergeCell ref="I248:K249"/>
    <mergeCell ref="L248:N249"/>
    <mergeCell ref="O248:P249"/>
    <mergeCell ref="Q248:Q249"/>
    <mergeCell ref="A242:A243"/>
    <mergeCell ref="B242:E243"/>
    <mergeCell ref="F242:F243"/>
    <mergeCell ref="G242:G243"/>
    <mergeCell ref="I242:K243"/>
    <mergeCell ref="L242:N243"/>
    <mergeCell ref="O242:P243"/>
    <mergeCell ref="Q242:Q243"/>
    <mergeCell ref="A244:A245"/>
    <mergeCell ref="B244:E245"/>
    <mergeCell ref="F244:F245"/>
    <mergeCell ref="G244:G245"/>
    <mergeCell ref="I244:K245"/>
    <mergeCell ref="L244:N245"/>
    <mergeCell ref="O244:P245"/>
    <mergeCell ref="Q244:Q245"/>
    <mergeCell ref="A238:A239"/>
    <mergeCell ref="B238:E239"/>
    <mergeCell ref="F238:F239"/>
    <mergeCell ref="G238:G239"/>
    <mergeCell ref="I238:K239"/>
    <mergeCell ref="L238:N239"/>
    <mergeCell ref="O238:P239"/>
    <mergeCell ref="Q238:Q239"/>
    <mergeCell ref="A240:A241"/>
    <mergeCell ref="B240:E241"/>
    <mergeCell ref="F240:F241"/>
    <mergeCell ref="G240:G241"/>
    <mergeCell ref="I240:K241"/>
    <mergeCell ref="L240:N241"/>
    <mergeCell ref="O240:P241"/>
    <mergeCell ref="Q240:Q241"/>
    <mergeCell ref="A234:A235"/>
    <mergeCell ref="B234:E235"/>
    <mergeCell ref="F234:F235"/>
    <mergeCell ref="G234:G235"/>
    <mergeCell ref="I234:K235"/>
    <mergeCell ref="L234:N235"/>
    <mergeCell ref="O234:P235"/>
    <mergeCell ref="Q234:Q235"/>
    <mergeCell ref="A236:A237"/>
    <mergeCell ref="B236:E237"/>
    <mergeCell ref="F236:F237"/>
    <mergeCell ref="G236:G237"/>
    <mergeCell ref="I236:K237"/>
    <mergeCell ref="L236:N237"/>
    <mergeCell ref="O236:P237"/>
    <mergeCell ref="Q236:Q237"/>
    <mergeCell ref="A230:A231"/>
    <mergeCell ref="B230:E231"/>
    <mergeCell ref="F230:F231"/>
    <mergeCell ref="G230:G231"/>
    <mergeCell ref="I230:K231"/>
    <mergeCell ref="L230:N231"/>
    <mergeCell ref="O230:P231"/>
    <mergeCell ref="Q230:Q231"/>
    <mergeCell ref="A232:A233"/>
    <mergeCell ref="B232:E233"/>
    <mergeCell ref="F232:F233"/>
    <mergeCell ref="G232:G233"/>
    <mergeCell ref="I232:K233"/>
    <mergeCell ref="L232:N233"/>
    <mergeCell ref="O232:P233"/>
    <mergeCell ref="Q232:Q233"/>
    <mergeCell ref="A226:A227"/>
    <mergeCell ref="B226:E227"/>
    <mergeCell ref="F226:F227"/>
    <mergeCell ref="G226:G227"/>
    <mergeCell ref="I226:K227"/>
    <mergeCell ref="L226:N227"/>
    <mergeCell ref="O226:P227"/>
    <mergeCell ref="Q226:Q227"/>
    <mergeCell ref="A228:A229"/>
    <mergeCell ref="B228:E229"/>
    <mergeCell ref="F228:F229"/>
    <mergeCell ref="G228:G229"/>
    <mergeCell ref="I228:K229"/>
    <mergeCell ref="L228:N229"/>
    <mergeCell ref="O228:P229"/>
    <mergeCell ref="Q228:Q229"/>
    <mergeCell ref="A222:A223"/>
    <mergeCell ref="B222:E223"/>
    <mergeCell ref="F222:F223"/>
    <mergeCell ref="G222:G223"/>
    <mergeCell ref="I222:K223"/>
    <mergeCell ref="L222:N223"/>
    <mergeCell ref="O222:P223"/>
    <mergeCell ref="Q222:Q223"/>
    <mergeCell ref="A224:A225"/>
    <mergeCell ref="B224:E225"/>
    <mergeCell ref="F224:F225"/>
    <mergeCell ref="G224:G225"/>
    <mergeCell ref="I224:K225"/>
    <mergeCell ref="L224:N225"/>
    <mergeCell ref="O224:P225"/>
    <mergeCell ref="Q224:Q225"/>
    <mergeCell ref="A218:A219"/>
    <mergeCell ref="B218:E219"/>
    <mergeCell ref="F218:F219"/>
    <mergeCell ref="G218:G219"/>
    <mergeCell ref="I218:K219"/>
    <mergeCell ref="L218:N219"/>
    <mergeCell ref="O218:P219"/>
    <mergeCell ref="Q218:Q219"/>
    <mergeCell ref="A220:A221"/>
    <mergeCell ref="B220:E221"/>
    <mergeCell ref="F220:F221"/>
    <mergeCell ref="G220:G221"/>
    <mergeCell ref="I220:K221"/>
    <mergeCell ref="L220:N221"/>
    <mergeCell ref="O220:P221"/>
    <mergeCell ref="Q220:Q221"/>
    <mergeCell ref="A214:A215"/>
    <mergeCell ref="B214:E215"/>
    <mergeCell ref="F214:F215"/>
    <mergeCell ref="G214:G215"/>
    <mergeCell ref="I214:K215"/>
    <mergeCell ref="L214:N215"/>
    <mergeCell ref="O214:P215"/>
    <mergeCell ref="Q214:Q215"/>
    <mergeCell ref="A216:A217"/>
    <mergeCell ref="B216:E217"/>
    <mergeCell ref="F216:F217"/>
    <mergeCell ref="G216:G217"/>
    <mergeCell ref="I216:K217"/>
    <mergeCell ref="L216:N217"/>
    <mergeCell ref="O216:P217"/>
    <mergeCell ref="Q216:Q217"/>
    <mergeCell ref="A210:A211"/>
    <mergeCell ref="B210:E211"/>
    <mergeCell ref="F210:F211"/>
    <mergeCell ref="G210:G211"/>
    <mergeCell ref="I210:K211"/>
    <mergeCell ref="L210:N211"/>
    <mergeCell ref="O210:P211"/>
    <mergeCell ref="Q210:Q211"/>
    <mergeCell ref="A212:A213"/>
    <mergeCell ref="B212:E213"/>
    <mergeCell ref="F212:F213"/>
    <mergeCell ref="G212:G213"/>
    <mergeCell ref="I212:K213"/>
    <mergeCell ref="L212:N213"/>
    <mergeCell ref="O212:P213"/>
    <mergeCell ref="Q212:Q213"/>
    <mergeCell ref="A206:A207"/>
    <mergeCell ref="B206:E207"/>
    <mergeCell ref="F206:F207"/>
    <mergeCell ref="G206:G207"/>
    <mergeCell ref="I206:K207"/>
    <mergeCell ref="L206:N207"/>
    <mergeCell ref="O206:P207"/>
    <mergeCell ref="Q206:Q207"/>
    <mergeCell ref="A208:A209"/>
    <mergeCell ref="B208:E209"/>
    <mergeCell ref="F208:F209"/>
    <mergeCell ref="G208:G209"/>
    <mergeCell ref="I208:K209"/>
    <mergeCell ref="L208:N209"/>
    <mergeCell ref="O208:P209"/>
    <mergeCell ref="Q208:Q209"/>
    <mergeCell ref="A202:A203"/>
    <mergeCell ref="B202:E203"/>
    <mergeCell ref="F202:F203"/>
    <mergeCell ref="G202:G203"/>
    <mergeCell ref="I202:K203"/>
    <mergeCell ref="L202:N203"/>
    <mergeCell ref="O202:P203"/>
    <mergeCell ref="Q202:Q203"/>
    <mergeCell ref="A204:A205"/>
    <mergeCell ref="B204:E205"/>
    <mergeCell ref="F204:F205"/>
    <mergeCell ref="G204:G205"/>
    <mergeCell ref="I204:K205"/>
    <mergeCell ref="L204:N205"/>
    <mergeCell ref="O204:P205"/>
    <mergeCell ref="Q204:Q205"/>
    <mergeCell ref="A198:A199"/>
    <mergeCell ref="B198:E199"/>
    <mergeCell ref="F198:F199"/>
    <mergeCell ref="G198:G199"/>
    <mergeCell ref="I198:K199"/>
    <mergeCell ref="L198:N199"/>
    <mergeCell ref="O198:P199"/>
    <mergeCell ref="Q198:Q199"/>
    <mergeCell ref="A200:A201"/>
    <mergeCell ref="B200:E201"/>
    <mergeCell ref="F200:F201"/>
    <mergeCell ref="G200:G201"/>
    <mergeCell ref="I200:K201"/>
    <mergeCell ref="L200:N201"/>
    <mergeCell ref="O200:P201"/>
    <mergeCell ref="Q200:Q201"/>
    <mergeCell ref="A194:A195"/>
    <mergeCell ref="B194:E195"/>
    <mergeCell ref="F194:F195"/>
    <mergeCell ref="G194:G195"/>
    <mergeCell ref="I194:K195"/>
    <mergeCell ref="L194:N195"/>
    <mergeCell ref="O194:P195"/>
    <mergeCell ref="Q194:Q195"/>
    <mergeCell ref="A196:A197"/>
    <mergeCell ref="B196:E197"/>
    <mergeCell ref="F196:F197"/>
    <mergeCell ref="G196:G197"/>
    <mergeCell ref="I196:K197"/>
    <mergeCell ref="L196:N197"/>
    <mergeCell ref="O196:P197"/>
    <mergeCell ref="Q196:Q197"/>
    <mergeCell ref="A190:A191"/>
    <mergeCell ref="B190:E191"/>
    <mergeCell ref="F190:F191"/>
    <mergeCell ref="G190:G191"/>
    <mergeCell ref="I190:K191"/>
    <mergeCell ref="L190:N191"/>
    <mergeCell ref="O190:P191"/>
    <mergeCell ref="Q190:Q191"/>
    <mergeCell ref="A192:A193"/>
    <mergeCell ref="B192:E193"/>
    <mergeCell ref="F192:F193"/>
    <mergeCell ref="G192:G193"/>
    <mergeCell ref="I192:K193"/>
    <mergeCell ref="L192:N193"/>
    <mergeCell ref="O192:P193"/>
    <mergeCell ref="Q192:Q193"/>
    <mergeCell ref="A186:A187"/>
    <mergeCell ref="B186:E187"/>
    <mergeCell ref="F186:F187"/>
    <mergeCell ref="G186:G187"/>
    <mergeCell ref="I186:K187"/>
    <mergeCell ref="L186:N187"/>
    <mergeCell ref="O186:P187"/>
    <mergeCell ref="Q186:Q187"/>
    <mergeCell ref="A188:A189"/>
    <mergeCell ref="B188:E189"/>
    <mergeCell ref="F188:F189"/>
    <mergeCell ref="G188:G189"/>
    <mergeCell ref="I188:K189"/>
    <mergeCell ref="L188:N189"/>
    <mergeCell ref="O188:P189"/>
    <mergeCell ref="Q188:Q189"/>
    <mergeCell ref="A182:A183"/>
    <mergeCell ref="B182:E183"/>
    <mergeCell ref="F182:F183"/>
    <mergeCell ref="G182:G183"/>
    <mergeCell ref="I182:K183"/>
    <mergeCell ref="L182:N183"/>
    <mergeCell ref="O182:P183"/>
    <mergeCell ref="Q182:Q183"/>
    <mergeCell ref="A184:A185"/>
    <mergeCell ref="B184:E185"/>
    <mergeCell ref="F184:F185"/>
    <mergeCell ref="G184:G185"/>
    <mergeCell ref="I184:K185"/>
    <mergeCell ref="L184:N185"/>
    <mergeCell ref="O184:P185"/>
    <mergeCell ref="Q184:Q185"/>
    <mergeCell ref="A178:A179"/>
    <mergeCell ref="B178:E179"/>
    <mergeCell ref="F178:F179"/>
    <mergeCell ref="G178:G179"/>
    <mergeCell ref="I178:K179"/>
    <mergeCell ref="L178:N179"/>
    <mergeCell ref="O178:P179"/>
    <mergeCell ref="Q178:Q179"/>
    <mergeCell ref="A180:A181"/>
    <mergeCell ref="B180:E181"/>
    <mergeCell ref="F180:F181"/>
    <mergeCell ref="G180:G181"/>
    <mergeCell ref="I180:K181"/>
    <mergeCell ref="L180:N181"/>
    <mergeCell ref="O180:P181"/>
    <mergeCell ref="Q180:Q181"/>
    <mergeCell ref="A174:A175"/>
    <mergeCell ref="B174:E175"/>
    <mergeCell ref="F174:F175"/>
    <mergeCell ref="G174:G175"/>
    <mergeCell ref="I174:K175"/>
    <mergeCell ref="L174:N175"/>
    <mergeCell ref="O174:P175"/>
    <mergeCell ref="Q174:Q175"/>
    <mergeCell ref="A176:A177"/>
    <mergeCell ref="B176:E177"/>
    <mergeCell ref="F176:F177"/>
    <mergeCell ref="G176:G177"/>
    <mergeCell ref="I176:K177"/>
    <mergeCell ref="L176:N177"/>
    <mergeCell ref="O176:P177"/>
    <mergeCell ref="Q176:Q177"/>
    <mergeCell ref="A170:A171"/>
    <mergeCell ref="B170:E171"/>
    <mergeCell ref="F170:F171"/>
    <mergeCell ref="G170:G171"/>
    <mergeCell ref="I170:K171"/>
    <mergeCell ref="L170:N171"/>
    <mergeCell ref="O170:P171"/>
    <mergeCell ref="Q170:Q171"/>
    <mergeCell ref="A172:A173"/>
    <mergeCell ref="B172:E173"/>
    <mergeCell ref="F172:F173"/>
    <mergeCell ref="G172:G173"/>
    <mergeCell ref="I172:K173"/>
    <mergeCell ref="L172:N173"/>
    <mergeCell ref="O172:P173"/>
    <mergeCell ref="Q172:Q173"/>
    <mergeCell ref="A166:A167"/>
    <mergeCell ref="B166:E167"/>
    <mergeCell ref="F166:F167"/>
    <mergeCell ref="G166:G167"/>
    <mergeCell ref="I166:K167"/>
    <mergeCell ref="L166:N167"/>
    <mergeCell ref="O166:P167"/>
    <mergeCell ref="Q166:Q167"/>
    <mergeCell ref="A168:A169"/>
    <mergeCell ref="B168:E169"/>
    <mergeCell ref="F168:F169"/>
    <mergeCell ref="G168:G169"/>
    <mergeCell ref="I168:K169"/>
    <mergeCell ref="L168:N169"/>
    <mergeCell ref="O168:P169"/>
    <mergeCell ref="Q168:Q169"/>
    <mergeCell ref="A162:A163"/>
    <mergeCell ref="B162:E163"/>
    <mergeCell ref="F162:F163"/>
    <mergeCell ref="G162:G163"/>
    <mergeCell ref="I162:K163"/>
    <mergeCell ref="L162:N163"/>
    <mergeCell ref="O162:P163"/>
    <mergeCell ref="Q162:Q163"/>
    <mergeCell ref="A164:A165"/>
    <mergeCell ref="B164:E165"/>
    <mergeCell ref="F164:F165"/>
    <mergeCell ref="G164:G165"/>
    <mergeCell ref="I164:K165"/>
    <mergeCell ref="L164:N165"/>
    <mergeCell ref="O164:P165"/>
    <mergeCell ref="Q164:Q165"/>
    <mergeCell ref="A158:A159"/>
    <mergeCell ref="B158:E159"/>
    <mergeCell ref="F158:F159"/>
    <mergeCell ref="G158:G159"/>
    <mergeCell ref="I158:K159"/>
    <mergeCell ref="L158:N159"/>
    <mergeCell ref="O158:P159"/>
    <mergeCell ref="Q158:Q159"/>
    <mergeCell ref="A160:A161"/>
    <mergeCell ref="B160:E161"/>
    <mergeCell ref="F160:F161"/>
    <mergeCell ref="G160:G161"/>
    <mergeCell ref="I160:K161"/>
    <mergeCell ref="L160:N161"/>
    <mergeCell ref="O160:P161"/>
    <mergeCell ref="Q160:Q161"/>
    <mergeCell ref="A154:A155"/>
    <mergeCell ref="B154:E155"/>
    <mergeCell ref="F154:F155"/>
    <mergeCell ref="G154:G155"/>
    <mergeCell ref="I154:K155"/>
    <mergeCell ref="L154:N155"/>
    <mergeCell ref="O154:P155"/>
    <mergeCell ref="Q154:Q155"/>
    <mergeCell ref="A156:A157"/>
    <mergeCell ref="B156:E157"/>
    <mergeCell ref="F156:F157"/>
    <mergeCell ref="G156:G157"/>
    <mergeCell ref="I156:K157"/>
    <mergeCell ref="L156:N157"/>
    <mergeCell ref="O156:P157"/>
    <mergeCell ref="Q156:Q157"/>
    <mergeCell ref="A150:A151"/>
    <mergeCell ref="B150:E151"/>
    <mergeCell ref="F150:F151"/>
    <mergeCell ref="G150:G151"/>
    <mergeCell ref="I150:K151"/>
    <mergeCell ref="L150:N151"/>
    <mergeCell ref="O150:P151"/>
    <mergeCell ref="Q150:Q151"/>
    <mergeCell ref="A152:A153"/>
    <mergeCell ref="B152:E153"/>
    <mergeCell ref="F152:F153"/>
    <mergeCell ref="G152:G153"/>
    <mergeCell ref="I152:K153"/>
    <mergeCell ref="L152:N153"/>
    <mergeCell ref="O152:P153"/>
    <mergeCell ref="Q152:Q153"/>
    <mergeCell ref="A146:A147"/>
    <mergeCell ref="B146:E147"/>
    <mergeCell ref="F146:F147"/>
    <mergeCell ref="G146:G147"/>
    <mergeCell ref="I146:K147"/>
    <mergeCell ref="L146:N147"/>
    <mergeCell ref="O146:P147"/>
    <mergeCell ref="Q146:Q147"/>
    <mergeCell ref="A148:A149"/>
    <mergeCell ref="B148:E149"/>
    <mergeCell ref="F148:F149"/>
    <mergeCell ref="G148:G149"/>
    <mergeCell ref="I148:K149"/>
    <mergeCell ref="L148:N149"/>
    <mergeCell ref="O148:P149"/>
    <mergeCell ref="Q148:Q149"/>
    <mergeCell ref="A142:A143"/>
    <mergeCell ref="B142:E143"/>
    <mergeCell ref="F142:F143"/>
    <mergeCell ref="G142:G143"/>
    <mergeCell ref="I142:K143"/>
    <mergeCell ref="L142:N143"/>
    <mergeCell ref="O142:P143"/>
    <mergeCell ref="Q142:Q143"/>
    <mergeCell ref="A144:A145"/>
    <mergeCell ref="B144:E145"/>
    <mergeCell ref="F144:F145"/>
    <mergeCell ref="G144:G145"/>
    <mergeCell ref="I144:K145"/>
    <mergeCell ref="L144:N145"/>
    <mergeCell ref="O144:P145"/>
    <mergeCell ref="Q144:Q145"/>
    <mergeCell ref="A138:A139"/>
    <mergeCell ref="B138:E139"/>
    <mergeCell ref="F138:F139"/>
    <mergeCell ref="G138:G139"/>
    <mergeCell ref="I138:K139"/>
    <mergeCell ref="L138:N139"/>
    <mergeCell ref="O138:P139"/>
    <mergeCell ref="Q138:Q139"/>
    <mergeCell ref="A140:A141"/>
    <mergeCell ref="B140:E141"/>
    <mergeCell ref="F140:F141"/>
    <mergeCell ref="G140:G141"/>
    <mergeCell ref="I140:K141"/>
    <mergeCell ref="L140:N141"/>
    <mergeCell ref="O140:P141"/>
    <mergeCell ref="Q140:Q141"/>
    <mergeCell ref="A134:A135"/>
    <mergeCell ref="B134:E135"/>
    <mergeCell ref="F134:F135"/>
    <mergeCell ref="G134:G135"/>
    <mergeCell ref="I134:K135"/>
    <mergeCell ref="L134:N135"/>
    <mergeCell ref="O134:P135"/>
    <mergeCell ref="Q134:Q135"/>
    <mergeCell ref="A136:A137"/>
    <mergeCell ref="B136:E137"/>
    <mergeCell ref="F136:F137"/>
    <mergeCell ref="G136:G137"/>
    <mergeCell ref="I136:K137"/>
    <mergeCell ref="L136:N137"/>
    <mergeCell ref="O136:P137"/>
    <mergeCell ref="Q136:Q137"/>
    <mergeCell ref="A130:A131"/>
    <mergeCell ref="B130:E131"/>
    <mergeCell ref="F130:F131"/>
    <mergeCell ref="G130:G131"/>
    <mergeCell ref="I130:K131"/>
    <mergeCell ref="L130:N131"/>
    <mergeCell ref="O130:P131"/>
    <mergeCell ref="Q130:Q131"/>
    <mergeCell ref="A132:A133"/>
    <mergeCell ref="B132:E133"/>
    <mergeCell ref="F132:F133"/>
    <mergeCell ref="G132:G133"/>
    <mergeCell ref="I132:K133"/>
    <mergeCell ref="L132:N133"/>
    <mergeCell ref="O132:P133"/>
    <mergeCell ref="Q132:Q133"/>
    <mergeCell ref="A126:A127"/>
    <mergeCell ref="B126:E127"/>
    <mergeCell ref="F126:F127"/>
    <mergeCell ref="G126:G127"/>
    <mergeCell ref="I126:K127"/>
    <mergeCell ref="L126:N127"/>
    <mergeCell ref="O126:P127"/>
    <mergeCell ref="Q126:Q127"/>
    <mergeCell ref="A128:A129"/>
    <mergeCell ref="B128:E129"/>
    <mergeCell ref="F128:F129"/>
    <mergeCell ref="G128:G129"/>
    <mergeCell ref="I128:K129"/>
    <mergeCell ref="L128:N129"/>
    <mergeCell ref="O128:P129"/>
    <mergeCell ref="Q128:Q129"/>
    <mergeCell ref="A122:A123"/>
    <mergeCell ref="B122:E123"/>
    <mergeCell ref="F122:F123"/>
    <mergeCell ref="G122:G123"/>
    <mergeCell ref="I122:K123"/>
    <mergeCell ref="L122:N123"/>
    <mergeCell ref="O122:P123"/>
    <mergeCell ref="Q122:Q123"/>
    <mergeCell ref="A124:A125"/>
    <mergeCell ref="B124:E125"/>
    <mergeCell ref="F124:F125"/>
    <mergeCell ref="G124:G125"/>
    <mergeCell ref="I124:K125"/>
    <mergeCell ref="L124:N125"/>
    <mergeCell ref="O124:P125"/>
    <mergeCell ref="Q124:Q125"/>
    <mergeCell ref="A118:A119"/>
    <mergeCell ref="B118:E119"/>
    <mergeCell ref="F118:F119"/>
    <mergeCell ref="G118:G119"/>
    <mergeCell ref="I118:K119"/>
    <mergeCell ref="L118:N119"/>
    <mergeCell ref="O118:P119"/>
    <mergeCell ref="Q118:Q119"/>
    <mergeCell ref="A120:A121"/>
    <mergeCell ref="B120:E121"/>
    <mergeCell ref="F120:F121"/>
    <mergeCell ref="G120:G121"/>
    <mergeCell ref="I120:K121"/>
    <mergeCell ref="L120:N121"/>
    <mergeCell ref="O120:P121"/>
    <mergeCell ref="Q120:Q121"/>
    <mergeCell ref="A114:A115"/>
    <mergeCell ref="B114:E115"/>
    <mergeCell ref="F114:F115"/>
    <mergeCell ref="G114:G115"/>
    <mergeCell ref="I114:K115"/>
    <mergeCell ref="L114:N115"/>
    <mergeCell ref="O114:P115"/>
    <mergeCell ref="Q114:Q115"/>
    <mergeCell ref="A116:A117"/>
    <mergeCell ref="B116:E117"/>
    <mergeCell ref="F116:F117"/>
    <mergeCell ref="G116:G117"/>
    <mergeCell ref="I116:K117"/>
    <mergeCell ref="L116:N117"/>
    <mergeCell ref="O116:P117"/>
    <mergeCell ref="Q116:Q117"/>
    <mergeCell ref="A110:A111"/>
    <mergeCell ref="B110:E111"/>
    <mergeCell ref="F110:F111"/>
    <mergeCell ref="G110:G111"/>
    <mergeCell ref="I110:K111"/>
    <mergeCell ref="L110:N111"/>
    <mergeCell ref="O110:P111"/>
    <mergeCell ref="Q110:Q111"/>
    <mergeCell ref="A112:A113"/>
    <mergeCell ref="B112:E113"/>
    <mergeCell ref="F112:F113"/>
    <mergeCell ref="G112:G113"/>
    <mergeCell ref="I112:K113"/>
    <mergeCell ref="L112:N113"/>
    <mergeCell ref="O112:P113"/>
    <mergeCell ref="Q112:Q113"/>
    <mergeCell ref="A106:A107"/>
    <mergeCell ref="B106:E107"/>
    <mergeCell ref="F106:F107"/>
    <mergeCell ref="G106:G107"/>
    <mergeCell ref="I106:K107"/>
    <mergeCell ref="L106:N107"/>
    <mergeCell ref="O106:P107"/>
    <mergeCell ref="Q106:Q107"/>
    <mergeCell ref="A108:A109"/>
    <mergeCell ref="B108:E109"/>
    <mergeCell ref="F108:F109"/>
    <mergeCell ref="G108:G109"/>
    <mergeCell ref="I108:K109"/>
    <mergeCell ref="L108:N109"/>
    <mergeCell ref="O108:P109"/>
    <mergeCell ref="Q108:Q109"/>
    <mergeCell ref="A102:A103"/>
    <mergeCell ref="B102:E103"/>
    <mergeCell ref="F102:F103"/>
    <mergeCell ref="G102:G103"/>
    <mergeCell ref="I102:K103"/>
    <mergeCell ref="L102:N103"/>
    <mergeCell ref="O102:P103"/>
    <mergeCell ref="Q102:Q103"/>
    <mergeCell ref="A104:A105"/>
    <mergeCell ref="B104:E105"/>
    <mergeCell ref="F104:F105"/>
    <mergeCell ref="G104:G105"/>
    <mergeCell ref="I104:K105"/>
    <mergeCell ref="L104:N105"/>
    <mergeCell ref="O104:P105"/>
    <mergeCell ref="Q104:Q105"/>
    <mergeCell ref="A98:A99"/>
    <mergeCell ref="B98:E99"/>
    <mergeCell ref="F98:F99"/>
    <mergeCell ref="G98:G99"/>
    <mergeCell ref="I98:K99"/>
    <mergeCell ref="L98:N99"/>
    <mergeCell ref="O98:P99"/>
    <mergeCell ref="Q98:Q99"/>
    <mergeCell ref="A100:A101"/>
    <mergeCell ref="B100:E101"/>
    <mergeCell ref="F100:F101"/>
    <mergeCell ref="G100:G101"/>
    <mergeCell ref="I100:K101"/>
    <mergeCell ref="L100:N101"/>
    <mergeCell ref="O100:P101"/>
    <mergeCell ref="Q100:Q101"/>
    <mergeCell ref="A94:A95"/>
    <mergeCell ref="B94:E95"/>
    <mergeCell ref="F94:F95"/>
    <mergeCell ref="G94:G95"/>
    <mergeCell ref="I94:K95"/>
    <mergeCell ref="L94:N95"/>
    <mergeCell ref="O94:P95"/>
    <mergeCell ref="Q94:Q95"/>
    <mergeCell ref="A96:A97"/>
    <mergeCell ref="B96:E97"/>
    <mergeCell ref="F96:F97"/>
    <mergeCell ref="G96:G97"/>
    <mergeCell ref="I96:K97"/>
    <mergeCell ref="L96:N97"/>
    <mergeCell ref="O96:P97"/>
    <mergeCell ref="Q96:Q97"/>
    <mergeCell ref="A90:A91"/>
    <mergeCell ref="B90:E91"/>
    <mergeCell ref="F90:F91"/>
    <mergeCell ref="G90:G91"/>
    <mergeCell ref="I90:K91"/>
    <mergeCell ref="L90:N91"/>
    <mergeCell ref="O90:P91"/>
    <mergeCell ref="Q90:Q91"/>
    <mergeCell ref="A92:A93"/>
    <mergeCell ref="B92:E93"/>
    <mergeCell ref="F92:F93"/>
    <mergeCell ref="G92:G93"/>
    <mergeCell ref="I92:K93"/>
    <mergeCell ref="L92:N93"/>
    <mergeCell ref="O92:P93"/>
    <mergeCell ref="Q92:Q93"/>
    <mergeCell ref="A86:A87"/>
    <mergeCell ref="B86:E87"/>
    <mergeCell ref="F86:F87"/>
    <mergeCell ref="G86:G87"/>
    <mergeCell ref="I86:K87"/>
    <mergeCell ref="L86:N87"/>
    <mergeCell ref="O86:P87"/>
    <mergeCell ref="Q86:Q87"/>
    <mergeCell ref="A88:A89"/>
    <mergeCell ref="B88:E89"/>
    <mergeCell ref="F88:F89"/>
    <mergeCell ref="G88:G89"/>
    <mergeCell ref="I88:K89"/>
    <mergeCell ref="L88:N89"/>
    <mergeCell ref="O88:P89"/>
    <mergeCell ref="Q88:Q89"/>
    <mergeCell ref="A82:A83"/>
    <mergeCell ref="B82:E83"/>
    <mergeCell ref="F82:F83"/>
    <mergeCell ref="G82:G83"/>
    <mergeCell ref="I82:K83"/>
    <mergeCell ref="L82:N83"/>
    <mergeCell ref="O82:P83"/>
    <mergeCell ref="Q82:Q83"/>
    <mergeCell ref="A84:A85"/>
    <mergeCell ref="B84:E85"/>
    <mergeCell ref="F84:F85"/>
    <mergeCell ref="G84:G85"/>
    <mergeCell ref="I84:K85"/>
    <mergeCell ref="L84:N85"/>
    <mergeCell ref="O84:P85"/>
    <mergeCell ref="Q84:Q85"/>
    <mergeCell ref="A78:A79"/>
    <mergeCell ref="B78:E79"/>
    <mergeCell ref="F78:F79"/>
    <mergeCell ref="G78:G79"/>
    <mergeCell ref="I78:K79"/>
    <mergeCell ref="L78:N79"/>
    <mergeCell ref="O78:P79"/>
    <mergeCell ref="Q78:Q79"/>
    <mergeCell ref="A80:A81"/>
    <mergeCell ref="B80:E81"/>
    <mergeCell ref="F80:F81"/>
    <mergeCell ref="G80:G81"/>
    <mergeCell ref="I80:K81"/>
    <mergeCell ref="L80:N81"/>
    <mergeCell ref="O80:P81"/>
    <mergeCell ref="Q80:Q81"/>
    <mergeCell ref="A74:A75"/>
    <mergeCell ref="B74:E75"/>
    <mergeCell ref="F74:F75"/>
    <mergeCell ref="G74:G75"/>
    <mergeCell ref="I74:K75"/>
    <mergeCell ref="L74:N75"/>
    <mergeCell ref="O74:P75"/>
    <mergeCell ref="Q74:Q75"/>
    <mergeCell ref="A76:A77"/>
    <mergeCell ref="B76:E77"/>
    <mergeCell ref="F76:F77"/>
    <mergeCell ref="G76:G77"/>
    <mergeCell ref="I76:K77"/>
    <mergeCell ref="L76:N77"/>
    <mergeCell ref="O76:P77"/>
    <mergeCell ref="Q76:Q77"/>
    <mergeCell ref="A70:A71"/>
    <mergeCell ref="B70:E71"/>
    <mergeCell ref="F70:F71"/>
    <mergeCell ref="G70:G71"/>
    <mergeCell ref="I70:K71"/>
    <mergeCell ref="L70:N71"/>
    <mergeCell ref="O70:P71"/>
    <mergeCell ref="Q70:Q71"/>
    <mergeCell ref="A72:A73"/>
    <mergeCell ref="B72:E73"/>
    <mergeCell ref="F72:F73"/>
    <mergeCell ref="G72:G73"/>
    <mergeCell ref="I72:K73"/>
    <mergeCell ref="L72:N73"/>
    <mergeCell ref="O72:P73"/>
    <mergeCell ref="Q72:Q73"/>
    <mergeCell ref="A66:A67"/>
    <mergeCell ref="B66:E67"/>
    <mergeCell ref="F66:F67"/>
    <mergeCell ref="G66:G67"/>
    <mergeCell ref="I66:K67"/>
    <mergeCell ref="L66:N67"/>
    <mergeCell ref="O66:P67"/>
    <mergeCell ref="Q66:Q67"/>
    <mergeCell ref="A68:A69"/>
    <mergeCell ref="B68:E69"/>
    <mergeCell ref="F68:F69"/>
    <mergeCell ref="G68:G69"/>
    <mergeCell ref="I68:K69"/>
    <mergeCell ref="L68:N69"/>
    <mergeCell ref="O68:P69"/>
    <mergeCell ref="Q68:Q69"/>
    <mergeCell ref="A62:A63"/>
    <mergeCell ref="B62:E63"/>
    <mergeCell ref="F62:F63"/>
    <mergeCell ref="G62:G63"/>
    <mergeCell ref="I62:K63"/>
    <mergeCell ref="L62:N63"/>
    <mergeCell ref="O62:P63"/>
    <mergeCell ref="Q62:Q63"/>
    <mergeCell ref="A64:A65"/>
    <mergeCell ref="B64:E65"/>
    <mergeCell ref="F64:F65"/>
    <mergeCell ref="G64:G65"/>
    <mergeCell ref="I64:K65"/>
    <mergeCell ref="L64:N65"/>
    <mergeCell ref="O64:P65"/>
    <mergeCell ref="Q64:Q65"/>
    <mergeCell ref="A58:A59"/>
    <mergeCell ref="B58:E59"/>
    <mergeCell ref="F58:F59"/>
    <mergeCell ref="G58:G59"/>
    <mergeCell ref="I58:K59"/>
    <mergeCell ref="L58:N59"/>
    <mergeCell ref="O58:P59"/>
    <mergeCell ref="Q58:Q59"/>
    <mergeCell ref="A60:A61"/>
    <mergeCell ref="B60:E61"/>
    <mergeCell ref="F60:F61"/>
    <mergeCell ref="G60:G61"/>
    <mergeCell ref="I60:K61"/>
    <mergeCell ref="L60:N61"/>
    <mergeCell ref="O60:P61"/>
    <mergeCell ref="Q60:Q61"/>
    <mergeCell ref="A54:A55"/>
    <mergeCell ref="B54:E55"/>
    <mergeCell ref="F54:F55"/>
    <mergeCell ref="G54:G55"/>
    <mergeCell ref="I54:K55"/>
    <mergeCell ref="L54:N55"/>
    <mergeCell ref="O54:P55"/>
    <mergeCell ref="Q54:Q55"/>
    <mergeCell ref="A56:A57"/>
    <mergeCell ref="B56:E57"/>
    <mergeCell ref="F56:F57"/>
    <mergeCell ref="G56:G57"/>
    <mergeCell ref="I56:K57"/>
    <mergeCell ref="L56:N57"/>
    <mergeCell ref="O56:P57"/>
    <mergeCell ref="Q56:Q57"/>
    <mergeCell ref="A50:A51"/>
    <mergeCell ref="B50:E51"/>
    <mergeCell ref="F50:F51"/>
    <mergeCell ref="G50:G51"/>
    <mergeCell ref="I50:K51"/>
    <mergeCell ref="L50:N51"/>
    <mergeCell ref="O50:P51"/>
    <mergeCell ref="Q50:Q51"/>
    <mergeCell ref="A52:A53"/>
    <mergeCell ref="B52:E53"/>
    <mergeCell ref="F52:F53"/>
    <mergeCell ref="G52:G53"/>
    <mergeCell ref="I52:K53"/>
    <mergeCell ref="L52:N53"/>
    <mergeCell ref="O52:P53"/>
    <mergeCell ref="Q52:Q53"/>
    <mergeCell ref="A46:A47"/>
    <mergeCell ref="B46:E47"/>
    <mergeCell ref="F46:F47"/>
    <mergeCell ref="G46:G47"/>
    <mergeCell ref="I46:K47"/>
    <mergeCell ref="L46:N47"/>
    <mergeCell ref="O46:P47"/>
    <mergeCell ref="Q46:Q47"/>
    <mergeCell ref="A48:A49"/>
    <mergeCell ref="B48:E49"/>
    <mergeCell ref="F48:F49"/>
    <mergeCell ref="G48:G49"/>
    <mergeCell ref="I48:K49"/>
    <mergeCell ref="L48:N49"/>
    <mergeCell ref="O48:P49"/>
    <mergeCell ref="Q48:Q49"/>
    <mergeCell ref="R21:W21"/>
    <mergeCell ref="I21:P21"/>
    <mergeCell ref="A44:A45"/>
    <mergeCell ref="B44:E45"/>
    <mergeCell ref="F44:F45"/>
    <mergeCell ref="G44:G45"/>
    <mergeCell ref="I44:K45"/>
    <mergeCell ref="L44:N45"/>
    <mergeCell ref="O44:P45"/>
    <mergeCell ref="Q44:Q45"/>
    <mergeCell ref="R24:T24"/>
    <mergeCell ref="U24:W24"/>
    <mergeCell ref="R25:T25"/>
    <mergeCell ref="U25:W25"/>
    <mergeCell ref="O28:P29"/>
    <mergeCell ref="Q28:Q29"/>
    <mergeCell ref="H2:S4"/>
    <mergeCell ref="A4:G8"/>
    <mergeCell ref="U4:W5"/>
    <mergeCell ref="J7:L8"/>
    <mergeCell ref="N7:N14"/>
    <mergeCell ref="O7:O10"/>
    <mergeCell ref="Q7:R7"/>
    <mergeCell ref="T7:W7"/>
    <mergeCell ref="T8:W8"/>
    <mergeCell ref="J9:L13"/>
    <mergeCell ref="P9:W10"/>
    <mergeCell ref="A10:H10"/>
    <mergeCell ref="A11:A12"/>
    <mergeCell ref="G11:G12"/>
    <mergeCell ref="H11:H12"/>
    <mergeCell ref="O11:O14"/>
    <mergeCell ref="P12:W13"/>
    <mergeCell ref="A13:A14"/>
    <mergeCell ref="E13:E14"/>
    <mergeCell ref="G13:G14"/>
    <mergeCell ref="H13:H14"/>
    <mergeCell ref="Q14:W14"/>
    <mergeCell ref="C13:C14"/>
    <mergeCell ref="B13:B14"/>
    <mergeCell ref="Q8:R8"/>
    <mergeCell ref="A15:A16"/>
    <mergeCell ref="N19:P20"/>
    <mergeCell ref="Q19:R20"/>
    <mergeCell ref="S19:S20"/>
    <mergeCell ref="T19:U20"/>
    <mergeCell ref="D13:D14"/>
    <mergeCell ref="A26:A27"/>
    <mergeCell ref="F26:F27"/>
    <mergeCell ref="G26:G27"/>
    <mergeCell ref="I26:K27"/>
    <mergeCell ref="L26:N27"/>
    <mergeCell ref="O22:P23"/>
    <mergeCell ref="R22:W23"/>
    <mergeCell ref="A24:A25"/>
    <mergeCell ref="F24:F25"/>
    <mergeCell ref="G24:G25"/>
    <mergeCell ref="I24:K25"/>
    <mergeCell ref="L24:N25"/>
    <mergeCell ref="O24:P25"/>
    <mergeCell ref="Q24:Q25"/>
    <mergeCell ref="A22:A23"/>
    <mergeCell ref="F22:F23"/>
    <mergeCell ref="G22:G23"/>
    <mergeCell ref="H22:H23"/>
    <mergeCell ref="I22:K23"/>
    <mergeCell ref="L22:N23"/>
    <mergeCell ref="O26:P27"/>
    <mergeCell ref="Q26:Q27"/>
    <mergeCell ref="R26:T26"/>
    <mergeCell ref="U26:W26"/>
    <mergeCell ref="R27:T27"/>
    <mergeCell ref="U27:W27"/>
    <mergeCell ref="R28:S28"/>
    <mergeCell ref="T28:W28"/>
    <mergeCell ref="R29:S29"/>
    <mergeCell ref="T29:W29"/>
    <mergeCell ref="A28:A29"/>
    <mergeCell ref="F28:F29"/>
    <mergeCell ref="G28:G29"/>
    <mergeCell ref="I28:K29"/>
    <mergeCell ref="L28:N29"/>
    <mergeCell ref="O30:P31"/>
    <mergeCell ref="Q30:Q31"/>
    <mergeCell ref="R30:W30"/>
    <mergeCell ref="R31:W31"/>
    <mergeCell ref="A32:A33"/>
    <mergeCell ref="F32:F33"/>
    <mergeCell ref="G32:G33"/>
    <mergeCell ref="I32:K33"/>
    <mergeCell ref="L32:N33"/>
    <mergeCell ref="A30:A31"/>
    <mergeCell ref="F30:F31"/>
    <mergeCell ref="G30:G31"/>
    <mergeCell ref="I30:K31"/>
    <mergeCell ref="L30:N31"/>
    <mergeCell ref="O32:P33"/>
    <mergeCell ref="Q32:Q33"/>
    <mergeCell ref="I36:K37"/>
    <mergeCell ref="L36:N37"/>
    <mergeCell ref="B38:E39"/>
    <mergeCell ref="O40:P41"/>
    <mergeCell ref="Q40:Q41"/>
    <mergeCell ref="A42:A43"/>
    <mergeCell ref="F42:F43"/>
    <mergeCell ref="G42:G43"/>
    <mergeCell ref="I42:K43"/>
    <mergeCell ref="L42:N43"/>
    <mergeCell ref="O42:P43"/>
    <mergeCell ref="Q42:Q43"/>
    <mergeCell ref="A40:A41"/>
    <mergeCell ref="F40:F41"/>
    <mergeCell ref="G40:G41"/>
    <mergeCell ref="I40:K41"/>
    <mergeCell ref="L40:N41"/>
    <mergeCell ref="B24:E25"/>
    <mergeCell ref="B26:E27"/>
    <mergeCell ref="B30:E31"/>
    <mergeCell ref="B28:E29"/>
    <mergeCell ref="B36:E37"/>
    <mergeCell ref="B34:E35"/>
    <mergeCell ref="B32:E33"/>
    <mergeCell ref="B11:E12"/>
    <mergeCell ref="B15:E16"/>
    <mergeCell ref="B23:E23"/>
    <mergeCell ref="B22:E22"/>
    <mergeCell ref="O36:P37"/>
    <mergeCell ref="Q36:Q37"/>
    <mergeCell ref="A38:A39"/>
    <mergeCell ref="F38:F39"/>
    <mergeCell ref="B42:E43"/>
    <mergeCell ref="B40:E41"/>
    <mergeCell ref="A34:A35"/>
    <mergeCell ref="F34:F35"/>
    <mergeCell ref="G34:G35"/>
    <mergeCell ref="I34:K35"/>
    <mergeCell ref="L34:N35"/>
    <mergeCell ref="O34:P35"/>
    <mergeCell ref="Q34:Q35"/>
    <mergeCell ref="G38:G39"/>
    <mergeCell ref="I38:K39"/>
    <mergeCell ref="L38:N39"/>
    <mergeCell ref="O38:P39"/>
    <mergeCell ref="Q38:Q39"/>
    <mergeCell ref="A36:A37"/>
    <mergeCell ref="F36:F37"/>
    <mergeCell ref="G36:G37"/>
  </mergeCells>
  <phoneticPr fontId="2"/>
  <conditionalFormatting sqref="B15:E16">
    <cfRule type="expression" dxfId="5" priority="49">
      <formula>$F$16=TRUE</formula>
    </cfRule>
  </conditionalFormatting>
  <conditionalFormatting sqref="I24:N423">
    <cfRule type="containsBlanks" dxfId="4" priority="2">
      <formula>LEN(TRIM(I24))=0</formula>
    </cfRule>
  </conditionalFormatting>
  <conditionalFormatting sqref="I21:P21">
    <cfRule type="notContainsBlanks" dxfId="3" priority="50">
      <formula>LEN(TRIM(I21))&gt;0</formula>
    </cfRule>
  </conditionalFormatting>
  <conditionalFormatting sqref="R21:W21">
    <cfRule type="notContainsBlanks" dxfId="2" priority="46">
      <formula>LEN(TRIM(R21))&gt;0</formula>
    </cfRule>
  </conditionalFormatting>
  <conditionalFormatting sqref="R25:W25 R27:W27 R29:W29 R31:W31">
    <cfRule type="containsBlanks" dxfId="1" priority="47">
      <formula>LEN(TRIM(R25))=0</formula>
    </cfRule>
  </conditionalFormatting>
  <conditionalFormatting sqref="U4:W5">
    <cfRule type="containsText" dxfId="0" priority="45" operator="containsText" text="エラー">
      <formula>NOT(ISERROR(SEARCH("エラー",U4)))</formula>
    </cfRule>
  </conditionalFormatting>
  <dataValidations count="8">
    <dataValidation type="list" allowBlank="1" showInputMessage="1" showErrorMessage="1" sqref="R29:S29" xr:uid="{45CE3D84-2DCC-4D6B-976D-49D3C80CBB23}">
      <formula1>"普通,当座"</formula1>
    </dataValidation>
    <dataValidation type="list" allowBlank="1" showInputMessage="1" showErrorMessage="1" sqref="U27:W27" xr:uid="{5F903FBE-4834-4D2B-9B04-0AA3A496DF5B}">
      <formula1>"本店,支店"</formula1>
    </dataValidation>
    <dataValidation type="list" allowBlank="1" showInputMessage="1" showErrorMessage="1" sqref="U25:W25" xr:uid="{66202991-EDB4-453E-AC1D-905B73279812}">
      <formula1>"銀行,信金"</formula1>
    </dataValidation>
    <dataValidation type="list" allowBlank="1" showInputMessage="1" showErrorMessage="1" sqref="I24:K423" xr:uid="{328C5603-5CC9-4D35-9E68-2128608F8B53}">
      <formula1>"出国,欠格,保留"</formula1>
    </dataValidation>
    <dataValidation imeMode="off" allowBlank="1" showInputMessage="1" showErrorMessage="1" sqref="B24 B42 B26 B28 B30 B32 B34 B36 B38 B40 F24:G423 B52 B44 B46 B48 B50 B62 B54 B56 B58 B60 B72 B64 B66 B68 B70 B82 B74 B76 B78 B80 B92 B84 B86 B88 B90 B102 B94 B96 B98 B100 B112 B104 B106 B108 B110 B122 B114 B116 B118 B120 B132 B124 B126 B128 B130 B142 B134 B136 B138 B140 B152 B144 B146 B148 B150 B162 B154 B156 B158 B160 B172 B164 B166 B168 B170 B182 B174 B176 B178 B180 B192 B184 B186 B188 B190 B202 B194 B196 B198 B200 B212 B204 B206 B208 B210 B222 B214 B216 B218 B220 B232 B224 B226 B228 B230 B242 B234 B236 B238 B240 B252 B244 B246 B248 B250 B262 B254 B256 B258 B260 B272 B264 B266 B268 B270 B282 B274 B276 B278 B280 B292 B284 B286 B288 B290 B294 B304 B296 B298 B300 B302 B314 B306 B308 B310 B312 B324 B316 B318 B320 B322 B326 B336 B328 B330 B332 B334 B346 B338 B340 B342 B344 B356 B348 B350 B352 B354 B358 B368 B360 B362 B364 B366 B378 B370 B372 B374 B376 B388 B380 B382 B384 B386 B390 B400 B392 B394 B396 B398 B410 B402 B404 B406 B408 B420 B412 B414 B416 B418 B422" xr:uid="{CE1C36A5-E919-42C8-AA8B-BC4E4F86898D}"/>
    <dataValidation allowBlank="1" showInputMessage="1" showErrorMessage="1" prompt="yyyy/mm/dd　形式で入力してください。_x000a_自動的にyyyy年m月d日で表示します。" sqref="L24:N423" xr:uid="{077A6690-5D23-4C6E-9829-E0DB9B10D496}"/>
    <dataValidation allowBlank="1" showInputMessage="1" showErrorMessage="1" prompt="yyyy/mm/dd　形式で入力してください。_x000a_自動的にyyyy年m月d日で表示されます。" sqref="H17" xr:uid="{C443011B-68D0-41AC-BBE6-9102AB5BCF45}"/>
    <dataValidation allowBlank="1" showErrorMessage="1" prompt="yyyy/mm/dd　形式で入力してください。_x000a_自動的にyyyy年m月d日で表示されます。" sqref="H11:H14" xr:uid="{D7B63BD5-C8FE-4785-B196-F1A120D0C92B}"/>
  </dataValidations>
  <pageMargins left="0.39370078740157483" right="0.39370078740157483" top="0.59055118110236227" bottom="0.59055118110236227" header="0.31496062992125984" footer="0.31496062992125984"/>
  <pageSetup paperSize="9" scale="7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25" r:id="rId4" name="Group Box 9">
              <controlPr defaultSize="0" autoFill="0" autoPict="0">
                <anchor moveWithCells="1">
                  <from>
                    <xdr:col>1</xdr:col>
                    <xdr:colOff>0</xdr:colOff>
                    <xdr:row>12</xdr:row>
                    <xdr:rowOff>0</xdr:rowOff>
                  </from>
                  <to>
                    <xdr:col>5</xdr:col>
                    <xdr:colOff>0</xdr:colOff>
                    <xdr:row>13</xdr:row>
                    <xdr:rowOff>161925</xdr:rowOff>
                  </to>
                </anchor>
              </controlPr>
            </control>
          </mc:Choice>
        </mc:AlternateContent>
        <mc:AlternateContent xmlns:mc="http://schemas.openxmlformats.org/markup-compatibility/2006">
          <mc:Choice Requires="x14">
            <control shapeId="9226" r:id="rId5" name="Option Button 10">
              <controlPr defaultSize="0" autoFill="0" autoLine="0" autoPict="0">
                <anchor moveWithCells="1">
                  <from>
                    <xdr:col>1</xdr:col>
                    <xdr:colOff>28575</xdr:colOff>
                    <xdr:row>12</xdr:row>
                    <xdr:rowOff>28575</xdr:rowOff>
                  </from>
                  <to>
                    <xdr:col>2</xdr:col>
                    <xdr:colOff>504825</xdr:colOff>
                    <xdr:row>13</xdr:row>
                    <xdr:rowOff>114300</xdr:rowOff>
                  </to>
                </anchor>
              </controlPr>
            </control>
          </mc:Choice>
        </mc:AlternateContent>
        <mc:AlternateContent xmlns:mc="http://schemas.openxmlformats.org/markup-compatibility/2006">
          <mc:Choice Requires="x14">
            <control shapeId="9227" r:id="rId6" name="Option Button 11">
              <controlPr defaultSize="0" autoFill="0" autoLine="0" autoPict="0">
                <anchor moveWithCells="1">
                  <from>
                    <xdr:col>2</xdr:col>
                    <xdr:colOff>476250</xdr:colOff>
                    <xdr:row>12</xdr:row>
                    <xdr:rowOff>28575</xdr:rowOff>
                  </from>
                  <to>
                    <xdr:col>4</xdr:col>
                    <xdr:colOff>476250</xdr:colOff>
                    <xdr:row>13</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CF661-836D-496B-9D51-1C70B1D78C5C}">
  <sheetPr codeName="Sheet9"/>
  <dimension ref="A1:C40"/>
  <sheetViews>
    <sheetView topLeftCell="A21" workbookViewId="0">
      <selection activeCell="B11" sqref="A11:XFD14"/>
    </sheetView>
  </sheetViews>
  <sheetFormatPr defaultRowHeight="13.5" x14ac:dyDescent="0.15"/>
  <cols>
    <col min="2" max="2" width="73.5" bestFit="1" customWidth="1"/>
    <col min="3" max="3" width="24" bestFit="1" customWidth="1"/>
  </cols>
  <sheetData>
    <row r="1" spans="1:3" x14ac:dyDescent="0.15">
      <c r="A1" t="s">
        <v>151</v>
      </c>
    </row>
    <row r="2" spans="1:3" x14ac:dyDescent="0.15">
      <c r="A2" t="s">
        <v>74</v>
      </c>
    </row>
    <row r="3" spans="1:3" x14ac:dyDescent="0.15">
      <c r="A3">
        <v>1</v>
      </c>
      <c r="B3" t="s">
        <v>75</v>
      </c>
      <c r="C3" t="s">
        <v>110</v>
      </c>
    </row>
    <row r="4" spans="1:3" x14ac:dyDescent="0.15">
      <c r="A4">
        <v>2</v>
      </c>
      <c r="B4" t="s">
        <v>150</v>
      </c>
      <c r="C4" t="s">
        <v>111</v>
      </c>
    </row>
    <row r="5" spans="1:3" x14ac:dyDescent="0.15">
      <c r="A5">
        <v>3</v>
      </c>
      <c r="B5" t="s">
        <v>76</v>
      </c>
      <c r="C5" t="s">
        <v>112</v>
      </c>
    </row>
    <row r="6" spans="1:3" x14ac:dyDescent="0.15">
      <c r="A6">
        <v>4</v>
      </c>
      <c r="B6" t="s">
        <v>77</v>
      </c>
      <c r="C6" t="s">
        <v>113</v>
      </c>
    </row>
    <row r="7" spans="1:3" x14ac:dyDescent="0.15">
      <c r="A7">
        <v>5</v>
      </c>
      <c r="B7" t="s">
        <v>78</v>
      </c>
      <c r="C7" t="s">
        <v>114</v>
      </c>
    </row>
    <row r="8" spans="1:3" x14ac:dyDescent="0.15">
      <c r="A8">
        <v>6</v>
      </c>
      <c r="B8" t="s">
        <v>79</v>
      </c>
      <c r="C8" t="s">
        <v>115</v>
      </c>
    </row>
    <row r="9" spans="1:3" x14ac:dyDescent="0.15">
      <c r="A9">
        <v>11</v>
      </c>
      <c r="B9" t="s">
        <v>80</v>
      </c>
      <c r="C9" t="s">
        <v>116</v>
      </c>
    </row>
    <row r="10" spans="1:3" x14ac:dyDescent="0.15">
      <c r="A10">
        <v>21</v>
      </c>
      <c r="B10" t="s">
        <v>81</v>
      </c>
      <c r="C10" t="s">
        <v>117</v>
      </c>
    </row>
    <row r="11" spans="1:3" x14ac:dyDescent="0.15">
      <c r="A11">
        <v>31</v>
      </c>
      <c r="B11" t="s">
        <v>82</v>
      </c>
      <c r="C11" t="s">
        <v>118</v>
      </c>
    </row>
    <row r="12" spans="1:3" x14ac:dyDescent="0.15">
      <c r="A12">
        <v>36</v>
      </c>
      <c r="B12" t="s">
        <v>83</v>
      </c>
      <c r="C12" t="s">
        <v>119</v>
      </c>
    </row>
    <row r="13" spans="1:3" x14ac:dyDescent="0.15">
      <c r="A13">
        <v>41</v>
      </c>
      <c r="B13" t="s">
        <v>84</v>
      </c>
      <c r="C13" t="s">
        <v>120</v>
      </c>
    </row>
    <row r="14" spans="1:3" x14ac:dyDescent="0.15">
      <c r="A14">
        <v>51</v>
      </c>
      <c r="B14" t="s">
        <v>85</v>
      </c>
      <c r="C14" t="s">
        <v>121</v>
      </c>
    </row>
    <row r="15" spans="1:3" x14ac:dyDescent="0.15">
      <c r="A15">
        <v>52</v>
      </c>
      <c r="B15" t="s">
        <v>148</v>
      </c>
      <c r="C15" t="s">
        <v>122</v>
      </c>
    </row>
    <row r="16" spans="1:3" x14ac:dyDescent="0.15">
      <c r="A16">
        <v>53</v>
      </c>
      <c r="B16" t="s">
        <v>86</v>
      </c>
      <c r="C16" t="s">
        <v>123</v>
      </c>
    </row>
    <row r="17" spans="1:3" x14ac:dyDescent="0.15">
      <c r="A17">
        <v>54</v>
      </c>
      <c r="B17" t="s">
        <v>87</v>
      </c>
      <c r="C17" t="s">
        <v>124</v>
      </c>
    </row>
    <row r="18" spans="1:3" x14ac:dyDescent="0.15">
      <c r="A18">
        <v>55</v>
      </c>
      <c r="B18" t="s">
        <v>149</v>
      </c>
      <c r="C18" t="s">
        <v>125</v>
      </c>
    </row>
    <row r="19" spans="1:3" x14ac:dyDescent="0.15">
      <c r="A19">
        <v>61</v>
      </c>
      <c r="B19" t="s">
        <v>88</v>
      </c>
      <c r="C19" t="s">
        <v>126</v>
      </c>
    </row>
    <row r="20" spans="1:3" x14ac:dyDescent="0.15">
      <c r="A20">
        <v>62</v>
      </c>
      <c r="B20" t="s">
        <v>89</v>
      </c>
      <c r="C20" t="s">
        <v>127</v>
      </c>
    </row>
    <row r="21" spans="1:3" x14ac:dyDescent="0.15">
      <c r="A21">
        <v>63</v>
      </c>
      <c r="B21" t="s">
        <v>90</v>
      </c>
      <c r="C21" t="s">
        <v>128</v>
      </c>
    </row>
    <row r="22" spans="1:3" x14ac:dyDescent="0.15">
      <c r="A22">
        <v>64</v>
      </c>
      <c r="B22" t="s">
        <v>91</v>
      </c>
      <c r="C22" t="s">
        <v>129</v>
      </c>
    </row>
    <row r="23" spans="1:3" x14ac:dyDescent="0.15">
      <c r="A23">
        <v>65</v>
      </c>
      <c r="B23" t="s">
        <v>92</v>
      </c>
      <c r="C23" t="s">
        <v>130</v>
      </c>
    </row>
    <row r="24" spans="1:3" x14ac:dyDescent="0.15">
      <c r="A24">
        <v>66</v>
      </c>
      <c r="B24" t="s">
        <v>93</v>
      </c>
      <c r="C24" t="s">
        <v>131</v>
      </c>
    </row>
    <row r="25" spans="1:3" x14ac:dyDescent="0.15">
      <c r="A25">
        <v>67</v>
      </c>
      <c r="B25" t="s">
        <v>94</v>
      </c>
      <c r="C25" t="s">
        <v>132</v>
      </c>
    </row>
    <row r="26" spans="1:3" x14ac:dyDescent="0.15">
      <c r="A26">
        <v>68</v>
      </c>
      <c r="B26" t="s">
        <v>95</v>
      </c>
      <c r="C26" t="s">
        <v>133</v>
      </c>
    </row>
    <row r="27" spans="1:3" x14ac:dyDescent="0.15">
      <c r="A27">
        <v>69</v>
      </c>
      <c r="B27" t="s">
        <v>96</v>
      </c>
      <c r="C27" t="s">
        <v>134</v>
      </c>
    </row>
    <row r="28" spans="1:3" x14ac:dyDescent="0.15">
      <c r="A28">
        <v>70</v>
      </c>
      <c r="B28" t="s">
        <v>97</v>
      </c>
      <c r="C28" t="s">
        <v>135</v>
      </c>
    </row>
    <row r="29" spans="1:3" x14ac:dyDescent="0.15">
      <c r="A29">
        <v>71</v>
      </c>
      <c r="B29" t="s">
        <v>98</v>
      </c>
      <c r="C29" t="s">
        <v>136</v>
      </c>
    </row>
    <row r="30" spans="1:3" x14ac:dyDescent="0.15">
      <c r="A30">
        <v>72</v>
      </c>
      <c r="B30" t="s">
        <v>99</v>
      </c>
      <c r="C30" t="s">
        <v>137</v>
      </c>
    </row>
    <row r="31" spans="1:3" x14ac:dyDescent="0.15">
      <c r="A31">
        <v>73</v>
      </c>
      <c r="B31" t="s">
        <v>100</v>
      </c>
      <c r="C31" t="s">
        <v>138</v>
      </c>
    </row>
    <row r="32" spans="1:3" x14ac:dyDescent="0.15">
      <c r="A32">
        <v>74</v>
      </c>
      <c r="B32" t="s">
        <v>101</v>
      </c>
      <c r="C32" t="s">
        <v>139</v>
      </c>
    </row>
    <row r="33" spans="1:3" x14ac:dyDescent="0.15">
      <c r="A33">
        <v>75</v>
      </c>
      <c r="B33" t="s">
        <v>102</v>
      </c>
      <c r="C33" t="s">
        <v>140</v>
      </c>
    </row>
    <row r="34" spans="1:3" x14ac:dyDescent="0.15">
      <c r="A34">
        <v>76</v>
      </c>
      <c r="B34" t="s">
        <v>103</v>
      </c>
      <c r="C34" t="s">
        <v>141</v>
      </c>
    </row>
    <row r="35" spans="1:3" x14ac:dyDescent="0.15">
      <c r="A35">
        <v>77</v>
      </c>
      <c r="B35" t="s">
        <v>104</v>
      </c>
      <c r="C35" t="s">
        <v>142</v>
      </c>
    </row>
    <row r="36" spans="1:3" x14ac:dyDescent="0.15">
      <c r="A36">
        <v>78</v>
      </c>
      <c r="B36" t="s">
        <v>105</v>
      </c>
      <c r="C36" t="s">
        <v>143</v>
      </c>
    </row>
    <row r="37" spans="1:3" x14ac:dyDescent="0.15">
      <c r="A37">
        <v>79</v>
      </c>
      <c r="B37" t="s">
        <v>106</v>
      </c>
      <c r="C37" t="s">
        <v>144</v>
      </c>
    </row>
    <row r="38" spans="1:3" x14ac:dyDescent="0.15">
      <c r="A38">
        <v>81</v>
      </c>
      <c r="B38" t="s">
        <v>107</v>
      </c>
      <c r="C38" t="s">
        <v>145</v>
      </c>
    </row>
    <row r="39" spans="1:3" x14ac:dyDescent="0.15">
      <c r="A39">
        <v>86</v>
      </c>
      <c r="B39" t="s">
        <v>108</v>
      </c>
      <c r="C39" t="s">
        <v>146</v>
      </c>
    </row>
    <row r="40" spans="1:3" x14ac:dyDescent="0.15">
      <c r="A40">
        <v>91</v>
      </c>
      <c r="B40" t="s">
        <v>109</v>
      </c>
      <c r="C40" t="s">
        <v>147</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4CA5-5DDC-466A-B736-02436E951D76}">
  <sheetPr codeName="Sheet10">
    <pageSetUpPr fitToPage="1"/>
  </sheetPr>
  <dimension ref="A1:A98"/>
  <sheetViews>
    <sheetView showGridLines="0" zoomScale="70" zoomScaleNormal="70" workbookViewId="0"/>
  </sheetViews>
  <sheetFormatPr defaultColWidth="9" defaultRowHeight="15.75" x14ac:dyDescent="0.25"/>
  <cols>
    <col min="1" max="1" width="9" style="49"/>
    <col min="2" max="16384" width="9" style="41"/>
  </cols>
  <sheetData>
    <row r="1" spans="1:1" ht="21" x14ac:dyDescent="0.3">
      <c r="A1" s="48" t="s">
        <v>176</v>
      </c>
    </row>
    <row r="3" spans="1:1" x14ac:dyDescent="0.25">
      <c r="A3" s="49" t="s">
        <v>177</v>
      </c>
    </row>
    <row r="4" spans="1:1" x14ac:dyDescent="0.25">
      <c r="A4" s="49" t="s">
        <v>178</v>
      </c>
    </row>
    <row r="6" spans="1:1" x14ac:dyDescent="0.25">
      <c r="A6" s="49" t="s">
        <v>179</v>
      </c>
    </row>
    <row r="22" spans="1:1" x14ac:dyDescent="0.25">
      <c r="A22" s="49" t="s">
        <v>180</v>
      </c>
    </row>
    <row r="60" spans="1:1" x14ac:dyDescent="0.25">
      <c r="A60" s="49" t="s">
        <v>181</v>
      </c>
    </row>
    <row r="98" spans="1:1" x14ac:dyDescent="0.25">
      <c r="A98" s="49" t="s">
        <v>182</v>
      </c>
    </row>
  </sheetData>
  <phoneticPr fontId="2"/>
  <pageMargins left="0.39370078740157483" right="0.39370078740157483" top="0.39370078740157483" bottom="0.39370078740157483" header="0.31496062992125984" footer="0.31496062992125984"/>
  <headerFooter>
    <oddFooter>&amp;C&amp;P/&amp;N</oddFooter>
  </headerFooter>
  <rowBreaks count="1" manualBreakCount="1">
    <brk id="59"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加入依頼書</vt:lpstr>
      <vt:lpstr>保険料表（10月1日以降）</vt:lpstr>
      <vt:lpstr>保険料表（9月30日まで）</vt:lpstr>
      <vt:lpstr>出国日(保険開始希望日)通知書</vt:lpstr>
      <vt:lpstr>職業職務一覧</vt:lpstr>
      <vt:lpstr>印刷範囲を拡大する方法</vt:lpstr>
      <vt:lpstr>new保険料</vt:lpstr>
      <vt:lpstr>old保険料</vt:lpstr>
      <vt:lpstr>加入依頼書!Print_Area</vt:lpstr>
      <vt:lpstr>'出国日(保険開始希望日)通知書'!Print_Area</vt:lpstr>
      <vt:lpstr>加入依頼書!Print_Titles</vt:lpstr>
      <vt:lpstr>'出国日(保険開始希望日)通知書'!Print_Titles</vt:lpstr>
      <vt:lpstr>欠格あり</vt:lpstr>
      <vt:lpstr>結果1</vt:lpstr>
      <vt:lpstr>結果2</vt:lpstr>
      <vt:lpstr>入国状況</vt:lpstr>
      <vt:lpstr>入国予定日</vt:lpstr>
      <vt:lpstr>入国予定日2</vt:lpstr>
      <vt:lpstr>未入力件数</vt:lpstr>
      <vt:lpstr>未入力件数2</vt:lpstr>
      <vt:lpstr>未入力件数3</vt:lpstr>
      <vt:lpstr>未入力件数4</vt:lpstr>
      <vt:lpstr>未入力件数5</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赤岩宗_AHE61</dc:creator>
  <cp:lastModifiedBy>UEHIRA</cp:lastModifiedBy>
  <cp:lastPrinted>2025-09-01T07:50:28Z</cp:lastPrinted>
  <dcterms:created xsi:type="dcterms:W3CDTF">2025-07-08T03:26:43Z</dcterms:created>
  <dcterms:modified xsi:type="dcterms:W3CDTF">2025-10-03T06:51:54Z</dcterms:modified>
</cp:coreProperties>
</file>